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24"/>
  <workbookPr filterPrivacy="1"/>
  <xr:revisionPtr revIDLastSave="0" documentId="13_ncr:1_{27355AA9-0D12-974F-92EC-D53B065A0A36}" xr6:coauthVersionLast="47" xr6:coauthVersionMax="47" xr10:uidLastSave="{00000000-0000-0000-0000-000000000000}"/>
  <bookViews>
    <workbookView xWindow="0" yWindow="600" windowWidth="38400" windowHeight="19340" tabRatio="500" xr2:uid="{00000000-000D-0000-FFFF-FFFF00000000}"/>
  </bookViews>
  <sheets>
    <sheet name="DATA INPUT" sheetId="1" r:id="rId1"/>
    <sheet name="Futures or Placeholders" sheetId="3" r:id="rId2"/>
  </sheets>
  <definedNames>
    <definedName name="_xlnm._FilterDatabase" localSheetId="0" hidden="1">'DATA INPUT'!$A$2:$AR$578</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U557" i="1" l="1"/>
  <c r="AU556" i="1"/>
  <c r="AU555" i="1"/>
  <c r="T556" i="1"/>
  <c r="U556" i="1" s="1"/>
  <c r="V556" i="1" s="1"/>
  <c r="W556" i="1"/>
  <c r="W557" i="1" s="1"/>
  <c r="T557" i="1"/>
  <c r="U557" i="1" s="1"/>
  <c r="T555" i="1"/>
  <c r="U555" i="1" s="1"/>
  <c r="V555" i="1" s="1"/>
  <c r="W555" i="1"/>
  <c r="AU552" i="1"/>
  <c r="AU553" i="1"/>
  <c r="AU554" i="1"/>
  <c r="T554" i="1"/>
  <c r="U554" i="1" s="1"/>
  <c r="V554" i="1" s="1"/>
  <c r="W554" i="1"/>
  <c r="T552" i="1"/>
  <c r="U552" i="1" s="1"/>
  <c r="V552" i="1" s="1"/>
  <c r="W552" i="1"/>
  <c r="W553" i="1" s="1"/>
  <c r="T553" i="1"/>
  <c r="U553" i="1" s="1"/>
  <c r="V553" i="1" s="1"/>
  <c r="AU549" i="1"/>
  <c r="AU550" i="1"/>
  <c r="AU551" i="1"/>
  <c r="T549" i="1"/>
  <c r="U549" i="1" s="1"/>
  <c r="V549" i="1" s="1"/>
  <c r="W549" i="1"/>
  <c r="T550" i="1"/>
  <c r="U550" i="1" s="1"/>
  <c r="W550" i="1"/>
  <c r="W551" i="1" s="1"/>
  <c r="T551" i="1"/>
  <c r="U551" i="1" s="1"/>
  <c r="AU548" i="1"/>
  <c r="AU547" i="1"/>
  <c r="AU546" i="1"/>
  <c r="V557" i="1" l="1"/>
  <c r="Z557" i="1"/>
  <c r="X557" i="1"/>
  <c r="Y557" i="1"/>
  <c r="Y556" i="1"/>
  <c r="Z556" i="1"/>
  <c r="X556" i="1"/>
  <c r="Y555" i="1"/>
  <c r="Z555" i="1"/>
  <c r="X555" i="1"/>
  <c r="X554" i="1"/>
  <c r="Y554" i="1"/>
  <c r="Z554" i="1"/>
  <c r="X553" i="1"/>
  <c r="Y553" i="1"/>
  <c r="Z553" i="1"/>
  <c r="Y552" i="1"/>
  <c r="Z552" i="1"/>
  <c r="X552" i="1"/>
  <c r="V550" i="1"/>
  <c r="Y549" i="1"/>
  <c r="Z549" i="1"/>
  <c r="X549" i="1"/>
  <c r="T547" i="1"/>
  <c r="U547" i="1" s="1"/>
  <c r="T548" i="1"/>
  <c r="U548" i="1" s="1"/>
  <c r="T546" i="1"/>
  <c r="U546" i="1" s="1"/>
  <c r="AU543" i="1"/>
  <c r="T543" i="1"/>
  <c r="U543" i="1" s="1"/>
  <c r="AU545" i="1"/>
  <c r="AU544" i="1"/>
  <c r="T544" i="1"/>
  <c r="U544" i="1" s="1"/>
  <c r="T545" i="1"/>
  <c r="U545" i="1" s="1"/>
  <c r="AU542" i="1"/>
  <c r="AU541" i="1"/>
  <c r="AU540" i="1"/>
  <c r="AU539" i="1"/>
  <c r="T541" i="1"/>
  <c r="U541" i="1" s="1"/>
  <c r="T542" i="1"/>
  <c r="U542" i="1" s="1"/>
  <c r="T539" i="1"/>
  <c r="U539" i="1" s="1"/>
  <c r="T540" i="1"/>
  <c r="U540" i="1" s="1"/>
  <c r="AU531" i="1"/>
  <c r="AU532" i="1"/>
  <c r="AU533" i="1"/>
  <c r="AU534" i="1"/>
  <c r="AU535" i="1"/>
  <c r="AU536" i="1"/>
  <c r="AU537" i="1"/>
  <c r="AU538" i="1"/>
  <c r="T535" i="1"/>
  <c r="U535" i="1" s="1"/>
  <c r="T536" i="1"/>
  <c r="U536" i="1" s="1"/>
  <c r="T537" i="1"/>
  <c r="U537" i="1" s="1"/>
  <c r="T538" i="1"/>
  <c r="U538" i="1" s="1"/>
  <c r="T531" i="1"/>
  <c r="U531" i="1" s="1"/>
  <c r="T532" i="1"/>
  <c r="U532" i="1" s="1"/>
  <c r="T533" i="1"/>
  <c r="U533" i="1" s="1"/>
  <c r="T534" i="1"/>
  <c r="U534" i="1" s="1"/>
  <c r="AU530" i="1"/>
  <c r="T530" i="1"/>
  <c r="U530" i="1" s="1"/>
  <c r="T528" i="1"/>
  <c r="U528" i="1" s="1"/>
  <c r="T529" i="1"/>
  <c r="U529" i="1" s="1"/>
  <c r="AU528" i="1"/>
  <c r="AU529" i="1"/>
  <c r="AU527" i="1"/>
  <c r="T527" i="1"/>
  <c r="U527" i="1" s="1"/>
  <c r="T526" i="1"/>
  <c r="U526" i="1" s="1"/>
  <c r="AS523" i="1"/>
  <c r="AU523" i="1" s="1"/>
  <c r="T525" i="1"/>
  <c r="U525" i="1" s="1"/>
  <c r="T524" i="1"/>
  <c r="U524" i="1" s="1"/>
  <c r="T523" i="1"/>
  <c r="U523" i="1" s="1"/>
  <c r="AU520" i="1"/>
  <c r="AU521" i="1"/>
  <c r="AU522" i="1"/>
  <c r="T520" i="1"/>
  <c r="U520" i="1" s="1"/>
  <c r="T521" i="1"/>
  <c r="U521" i="1" s="1"/>
  <c r="T522" i="1"/>
  <c r="U522" i="1" s="1"/>
  <c r="X550" i="1" l="1"/>
  <c r="Y550" i="1"/>
  <c r="Z550" i="1"/>
  <c r="V551" i="1"/>
  <c r="AS524" i="1"/>
  <c r="AU508" i="1"/>
  <c r="AS509" i="1"/>
  <c r="AU509" i="1" s="1"/>
  <c r="T515" i="1"/>
  <c r="U515" i="1" s="1"/>
  <c r="T516" i="1"/>
  <c r="U516" i="1" s="1"/>
  <c r="T517" i="1"/>
  <c r="U517" i="1" s="1"/>
  <c r="T518" i="1"/>
  <c r="U518" i="1" s="1"/>
  <c r="T519" i="1"/>
  <c r="U519" i="1" s="1"/>
  <c r="T512" i="1"/>
  <c r="U512" i="1" s="1"/>
  <c r="T513" i="1"/>
  <c r="U513" i="1" s="1"/>
  <c r="T514" i="1"/>
  <c r="U514" i="1" s="1"/>
  <c r="X551" i="1" l="1"/>
  <c r="Y551" i="1"/>
  <c r="Z551" i="1"/>
  <c r="AS525" i="1"/>
  <c r="AU524" i="1"/>
  <c r="AS510" i="1"/>
  <c r="T510" i="1"/>
  <c r="U510" i="1" s="1"/>
  <c r="T511" i="1"/>
  <c r="U511" i="1" s="1"/>
  <c r="AU525" i="1" l="1"/>
  <c r="AS526" i="1"/>
  <c r="AU526" i="1" s="1"/>
  <c r="AS511" i="1"/>
  <c r="AU510" i="1"/>
  <c r="AS512" i="1" l="1"/>
  <c r="AU511" i="1"/>
  <c r="T508" i="1"/>
  <c r="U508" i="1" s="1"/>
  <c r="T509" i="1"/>
  <c r="U509" i="1" s="1"/>
  <c r="AU507" i="1"/>
  <c r="T507" i="1"/>
  <c r="U507" i="1" s="1"/>
  <c r="AS513" i="1" l="1"/>
  <c r="AU512" i="1"/>
  <c r="AU506" i="1"/>
  <c r="AU505" i="1"/>
  <c r="AU504" i="1"/>
  <c r="T504" i="1"/>
  <c r="U504" i="1" s="1"/>
  <c r="T505" i="1"/>
  <c r="U505" i="1" s="1"/>
  <c r="T506" i="1"/>
  <c r="U506" i="1" s="1"/>
  <c r="AU503" i="1"/>
  <c r="T503" i="1"/>
  <c r="U503" i="1" s="1"/>
  <c r="AS514" i="1" l="1"/>
  <c r="AU513" i="1"/>
  <c r="AU502" i="1"/>
  <c r="AU484" i="1"/>
  <c r="AU485" i="1"/>
  <c r="AU486" i="1"/>
  <c r="AU487" i="1"/>
  <c r="AU488" i="1"/>
  <c r="AU489" i="1"/>
  <c r="AU490" i="1"/>
  <c r="AU491" i="1"/>
  <c r="AU492" i="1"/>
  <c r="AU493" i="1"/>
  <c r="AU494" i="1"/>
  <c r="AU495" i="1"/>
  <c r="AU496" i="1"/>
  <c r="AU497" i="1"/>
  <c r="AU498" i="1"/>
  <c r="AU499" i="1"/>
  <c r="AU500" i="1"/>
  <c r="AU501" i="1"/>
  <c r="T501" i="1"/>
  <c r="U501" i="1" s="1"/>
  <c r="T502" i="1"/>
  <c r="U502" i="1" s="1"/>
  <c r="T500" i="1"/>
  <c r="U500" i="1" s="1"/>
  <c r="T499" i="1"/>
  <c r="U499" i="1" s="1"/>
  <c r="T496" i="1"/>
  <c r="U496" i="1" s="1"/>
  <c r="T497" i="1"/>
  <c r="U497" i="1" s="1"/>
  <c r="T498" i="1"/>
  <c r="U498" i="1" s="1"/>
  <c r="T494" i="1"/>
  <c r="U494" i="1" s="1"/>
  <c r="T495" i="1"/>
  <c r="U495" i="1" s="1"/>
  <c r="T492" i="1"/>
  <c r="U492" i="1" s="1"/>
  <c r="T493" i="1"/>
  <c r="U493" i="1" s="1"/>
  <c r="AS515" i="1" l="1"/>
  <c r="AU514" i="1"/>
  <c r="T491" i="1"/>
  <c r="U491" i="1" s="1"/>
  <c r="AU483" i="1"/>
  <c r="T483" i="1"/>
  <c r="U483" i="1" s="1"/>
  <c r="T484" i="1"/>
  <c r="U484" i="1" s="1"/>
  <c r="T485" i="1"/>
  <c r="U485" i="1" s="1"/>
  <c r="T486" i="1"/>
  <c r="U486" i="1" s="1"/>
  <c r="T487" i="1"/>
  <c r="U487" i="1" s="1"/>
  <c r="T488" i="1"/>
  <c r="U488" i="1" s="1"/>
  <c r="T489" i="1"/>
  <c r="U489" i="1" s="1"/>
  <c r="T490" i="1"/>
  <c r="U490" i="1" s="1"/>
  <c r="AU479" i="1"/>
  <c r="AU480" i="1"/>
  <c r="AU481" i="1"/>
  <c r="AU482" i="1"/>
  <c r="T479" i="1"/>
  <c r="U479" i="1" s="1"/>
  <c r="T480" i="1"/>
  <c r="U480" i="1" s="1"/>
  <c r="T481" i="1"/>
  <c r="U481" i="1" s="1"/>
  <c r="T482" i="1"/>
  <c r="U482" i="1" s="1"/>
  <c r="T465" i="1"/>
  <c r="U465" i="1" s="1"/>
  <c r="T466" i="1"/>
  <c r="U466" i="1" s="1"/>
  <c r="T467" i="1"/>
  <c r="U467" i="1" s="1"/>
  <c r="T468" i="1"/>
  <c r="U468" i="1" s="1"/>
  <c r="T469" i="1"/>
  <c r="U469" i="1" s="1"/>
  <c r="T470" i="1"/>
  <c r="U470" i="1" s="1"/>
  <c r="T471" i="1"/>
  <c r="U471" i="1" s="1"/>
  <c r="T472" i="1"/>
  <c r="U472" i="1" s="1"/>
  <c r="T477" i="1"/>
  <c r="U477" i="1" s="1"/>
  <c r="T478" i="1"/>
  <c r="U478" i="1" s="1"/>
  <c r="T476" i="1"/>
  <c r="U476" i="1" s="1"/>
  <c r="AS456" i="1"/>
  <c r="T474" i="1"/>
  <c r="U474" i="1" s="1"/>
  <c r="T475" i="1"/>
  <c r="U475" i="1" s="1"/>
  <c r="T456" i="1"/>
  <c r="U456" i="1" s="1"/>
  <c r="T457" i="1"/>
  <c r="U457" i="1" s="1"/>
  <c r="T458" i="1"/>
  <c r="U458" i="1" s="1"/>
  <c r="T459" i="1"/>
  <c r="U459" i="1" s="1"/>
  <c r="T460" i="1"/>
  <c r="U460" i="1" s="1"/>
  <c r="T473" i="1"/>
  <c r="U473" i="1" s="1"/>
  <c r="AU455" i="1"/>
  <c r="T455" i="1"/>
  <c r="U455" i="1" s="1"/>
  <c r="T461" i="1"/>
  <c r="U461" i="1" s="1"/>
  <c r="T462" i="1"/>
  <c r="U462" i="1" s="1"/>
  <c r="T463" i="1"/>
  <c r="U463" i="1" s="1"/>
  <c r="T464" i="1"/>
  <c r="U464" i="1" s="1"/>
  <c r="AU445" i="1"/>
  <c r="AU446" i="1"/>
  <c r="AU447" i="1"/>
  <c r="AU448" i="1"/>
  <c r="AU449" i="1"/>
  <c r="AU450" i="1"/>
  <c r="AU451" i="1"/>
  <c r="AU452" i="1"/>
  <c r="AU453" i="1"/>
  <c r="AU454" i="1"/>
  <c r="T445" i="1"/>
  <c r="U445" i="1" s="1"/>
  <c r="T446" i="1"/>
  <c r="U446" i="1" s="1"/>
  <c r="T447" i="1"/>
  <c r="U447" i="1" s="1"/>
  <c r="T448" i="1"/>
  <c r="U448" i="1" s="1"/>
  <c r="T449" i="1"/>
  <c r="U449" i="1" s="1"/>
  <c r="T450" i="1"/>
  <c r="U450" i="1" s="1"/>
  <c r="T451" i="1"/>
  <c r="U451" i="1" s="1"/>
  <c r="T452" i="1"/>
  <c r="U452" i="1" s="1"/>
  <c r="T453" i="1"/>
  <c r="U453" i="1" s="1"/>
  <c r="T454" i="1"/>
  <c r="U454" i="1" s="1"/>
  <c r="AU444" i="1"/>
  <c r="T444" i="1"/>
  <c r="U444" i="1" s="1"/>
  <c r="AU442" i="1"/>
  <c r="AU443" i="1"/>
  <c r="T442" i="1"/>
  <c r="U442" i="1" s="1"/>
  <c r="T443" i="1"/>
  <c r="U443" i="1" s="1"/>
  <c r="T50" i="3"/>
  <c r="U50" i="3" s="1"/>
  <c r="T51" i="3"/>
  <c r="U51" i="3" s="1"/>
  <c r="T52" i="3"/>
  <c r="U52" i="3" s="1"/>
  <c r="T53" i="3"/>
  <c r="U53" i="3" s="1"/>
  <c r="T54" i="3"/>
  <c r="U54" i="3" s="1"/>
  <c r="T55" i="3"/>
  <c r="U55" i="3" s="1"/>
  <c r="T56" i="3"/>
  <c r="U56" i="3" s="1"/>
  <c r="T57" i="3"/>
  <c r="U57" i="3" s="1"/>
  <c r="T58" i="3"/>
  <c r="U58" i="3" s="1"/>
  <c r="T59" i="3"/>
  <c r="U59" i="3" s="1"/>
  <c r="T60" i="3"/>
  <c r="U60" i="3" s="1"/>
  <c r="T61" i="3"/>
  <c r="U61" i="3" s="1"/>
  <c r="T62" i="3"/>
  <c r="U62" i="3" s="1"/>
  <c r="T63" i="3"/>
  <c r="U63" i="3" s="1"/>
  <c r="T64" i="3"/>
  <c r="U64" i="3" s="1"/>
  <c r="T65" i="3"/>
  <c r="U65" i="3" s="1"/>
  <c r="T66" i="3"/>
  <c r="U66" i="3" s="1"/>
  <c r="T67" i="3"/>
  <c r="U67" i="3" s="1"/>
  <c r="T68" i="3"/>
  <c r="U68" i="3" s="1"/>
  <c r="T69" i="3"/>
  <c r="U69" i="3" s="1"/>
  <c r="T70" i="3"/>
  <c r="U70" i="3" s="1"/>
  <c r="T71" i="3"/>
  <c r="U71" i="3" s="1"/>
  <c r="T72" i="3"/>
  <c r="U72" i="3" s="1"/>
  <c r="T73" i="3"/>
  <c r="U73" i="3" s="1"/>
  <c r="T74" i="3"/>
  <c r="U74" i="3" s="1"/>
  <c r="T75" i="3"/>
  <c r="U75" i="3" s="1"/>
  <c r="T76" i="3"/>
  <c r="U76" i="3" s="1"/>
  <c r="T77" i="3"/>
  <c r="U77" i="3" s="1"/>
  <c r="T78" i="3"/>
  <c r="U78" i="3" s="1"/>
  <c r="T79" i="3"/>
  <c r="U79" i="3" s="1"/>
  <c r="T80" i="3"/>
  <c r="U80" i="3" s="1"/>
  <c r="T81" i="3"/>
  <c r="U81" i="3" s="1"/>
  <c r="T82" i="3"/>
  <c r="U82" i="3" s="1"/>
  <c r="T83" i="3"/>
  <c r="U83" i="3" s="1"/>
  <c r="T84" i="3"/>
  <c r="U84" i="3" s="1"/>
  <c r="T85" i="3"/>
  <c r="U85" i="3" s="1"/>
  <c r="T86" i="3"/>
  <c r="U86" i="3" s="1"/>
  <c r="T87" i="3"/>
  <c r="U87" i="3" s="1"/>
  <c r="T88" i="3"/>
  <c r="U88" i="3" s="1"/>
  <c r="T89" i="3"/>
  <c r="U89" i="3" s="1"/>
  <c r="T90" i="3"/>
  <c r="U90" i="3" s="1"/>
  <c r="T91" i="3"/>
  <c r="U91" i="3" s="1"/>
  <c r="T92" i="3"/>
  <c r="U92" i="3" s="1"/>
  <c r="T93" i="3"/>
  <c r="U93" i="3" s="1"/>
  <c r="T94" i="3"/>
  <c r="U94" i="3" s="1"/>
  <c r="T95" i="3"/>
  <c r="U95" i="3" s="1"/>
  <c r="T96" i="3"/>
  <c r="U96" i="3" s="1"/>
  <c r="T97" i="3"/>
  <c r="U97" i="3" s="1"/>
  <c r="T98" i="3"/>
  <c r="U98" i="3" s="1"/>
  <c r="T99" i="3"/>
  <c r="U99" i="3" s="1"/>
  <c r="T100" i="3"/>
  <c r="U100" i="3" s="1"/>
  <c r="T101" i="3"/>
  <c r="U101" i="3" s="1"/>
  <c r="T102" i="3"/>
  <c r="U102" i="3" s="1"/>
  <c r="T103" i="3"/>
  <c r="U103" i="3" s="1"/>
  <c r="T104" i="3"/>
  <c r="U104" i="3" s="1"/>
  <c r="T105" i="3"/>
  <c r="U105" i="3" s="1"/>
  <c r="T106" i="3"/>
  <c r="U106" i="3" s="1"/>
  <c r="T107" i="3"/>
  <c r="U107" i="3" s="1"/>
  <c r="T108" i="3"/>
  <c r="U108" i="3" s="1"/>
  <c r="T109" i="3"/>
  <c r="U109" i="3" s="1"/>
  <c r="T110" i="3"/>
  <c r="U110" i="3" s="1"/>
  <c r="T111" i="3"/>
  <c r="U111" i="3" s="1"/>
  <c r="T112" i="3"/>
  <c r="U112" i="3" s="1"/>
  <c r="T113" i="3"/>
  <c r="U113" i="3" s="1"/>
  <c r="T114" i="3"/>
  <c r="U114" i="3" s="1"/>
  <c r="T115" i="3"/>
  <c r="U115" i="3" s="1"/>
  <c r="T116" i="3"/>
  <c r="U116" i="3" s="1"/>
  <c r="T117" i="3"/>
  <c r="U117" i="3" s="1"/>
  <c r="T118" i="3"/>
  <c r="U118" i="3" s="1"/>
  <c r="T119" i="3"/>
  <c r="U119" i="3" s="1"/>
  <c r="T120" i="3"/>
  <c r="U120" i="3" s="1"/>
  <c r="T121" i="3"/>
  <c r="U121" i="3" s="1"/>
  <c r="T122" i="3"/>
  <c r="U122" i="3" s="1"/>
  <c r="T123" i="3"/>
  <c r="U123" i="3" s="1"/>
  <c r="T124" i="3"/>
  <c r="U124" i="3" s="1"/>
  <c r="T125" i="3"/>
  <c r="U125" i="3" s="1"/>
  <c r="T126" i="3"/>
  <c r="U126" i="3" s="1"/>
  <c r="T127" i="3"/>
  <c r="U127" i="3" s="1"/>
  <c r="T128" i="3"/>
  <c r="U128" i="3" s="1"/>
  <c r="T129" i="3"/>
  <c r="U129" i="3" s="1"/>
  <c r="T130" i="3"/>
  <c r="U130" i="3" s="1"/>
  <c r="T131" i="3"/>
  <c r="U131" i="3" s="1"/>
  <c r="T132" i="3"/>
  <c r="U132" i="3" s="1"/>
  <c r="AU441" i="1"/>
  <c r="T441" i="1"/>
  <c r="U441" i="1" s="1"/>
  <c r="AU440" i="1"/>
  <c r="T440" i="1"/>
  <c r="U440" i="1" s="1"/>
  <c r="AS516" i="1" l="1"/>
  <c r="AU515" i="1"/>
  <c r="AU456" i="1"/>
  <c r="AS457" i="1"/>
  <c r="AU437" i="1"/>
  <c r="AU438" i="1"/>
  <c r="AU439" i="1"/>
  <c r="T437" i="1"/>
  <c r="U437" i="1" s="1"/>
  <c r="T438" i="1"/>
  <c r="U438" i="1" s="1"/>
  <c r="T439" i="1"/>
  <c r="U439" i="1" s="1"/>
  <c r="AU436" i="1"/>
  <c r="T436" i="1"/>
  <c r="U436" i="1" s="1"/>
  <c r="D436" i="1"/>
  <c r="AU435" i="1"/>
  <c r="AU434" i="1"/>
  <c r="T434" i="1"/>
  <c r="U434" i="1" s="1"/>
  <c r="T435" i="1"/>
  <c r="U435" i="1" s="1"/>
  <c r="AS517" i="1" l="1"/>
  <c r="AU516" i="1"/>
  <c r="AU457" i="1"/>
  <c r="AS458" i="1"/>
  <c r="D435" i="1"/>
  <c r="D434" i="1"/>
  <c r="AU433" i="1"/>
  <c r="T433" i="1"/>
  <c r="U433" i="1" s="1"/>
  <c r="D433" i="1"/>
  <c r="AU431" i="1"/>
  <c r="AU432" i="1"/>
  <c r="T431" i="1"/>
  <c r="U431" i="1" s="1"/>
  <c r="T432" i="1"/>
  <c r="U432" i="1" s="1"/>
  <c r="AS518" i="1" l="1"/>
  <c r="AU517" i="1"/>
  <c r="AU458" i="1"/>
  <c r="AS459" i="1"/>
  <c r="D432" i="1"/>
  <c r="D423" i="1"/>
  <c r="D424" i="1"/>
  <c r="D425" i="1"/>
  <c r="D426" i="1"/>
  <c r="D427" i="1"/>
  <c r="D428" i="1"/>
  <c r="D429" i="1"/>
  <c r="D430" i="1"/>
  <c r="D431" i="1"/>
  <c r="AU430" i="1"/>
  <c r="T430" i="1"/>
  <c r="U430" i="1" s="1"/>
  <c r="AB429" i="1"/>
  <c r="AC429" i="1" s="1"/>
  <c r="AD429" i="1" s="1"/>
  <c r="AJ429" i="1"/>
  <c r="AK429" i="1" s="1"/>
  <c r="AL429" i="1" s="1"/>
  <c r="AR429" i="1"/>
  <c r="AU429" i="1"/>
  <c r="T429" i="1"/>
  <c r="U429" i="1" s="1"/>
  <c r="AU427" i="1"/>
  <c r="AU428" i="1"/>
  <c r="T427" i="1"/>
  <c r="U427" i="1" s="1"/>
  <c r="T428" i="1"/>
  <c r="U428" i="1" s="1"/>
  <c r="AS519" i="1" l="1"/>
  <c r="AU519" i="1" s="1"/>
  <c r="AU518" i="1"/>
  <c r="AU459" i="1"/>
  <c r="AS460" i="1"/>
  <c r="AE429" i="1"/>
  <c r="AF429" i="1" s="1"/>
  <c r="AO429" i="1"/>
  <c r="AP429" i="1"/>
  <c r="AG429" i="1"/>
  <c r="AH429" i="1"/>
  <c r="AM429" i="1"/>
  <c r="AN429" i="1" s="1"/>
  <c r="AU426" i="1"/>
  <c r="T426" i="1"/>
  <c r="U426" i="1" s="1"/>
  <c r="AU425" i="1"/>
  <c r="T425" i="1"/>
  <c r="U425" i="1" s="1"/>
  <c r="AU423" i="1"/>
  <c r="AU424" i="1"/>
  <c r="T423" i="1"/>
  <c r="U423" i="1" s="1"/>
  <c r="T424" i="1"/>
  <c r="U424" i="1" s="1"/>
  <c r="AU422" i="1"/>
  <c r="T422" i="1"/>
  <c r="U422" i="1" s="1"/>
  <c r="AU460" i="1" l="1"/>
  <c r="AS461" i="1"/>
  <c r="D422" i="1"/>
  <c r="AU421" i="1"/>
  <c r="T421" i="1"/>
  <c r="U421" i="1" s="1"/>
  <c r="D421" i="1"/>
  <c r="AU420" i="1"/>
  <c r="T420" i="1"/>
  <c r="U420" i="1" s="1"/>
  <c r="D420" i="1"/>
  <c r="AU419" i="1"/>
  <c r="T419" i="1"/>
  <c r="U419" i="1" s="1"/>
  <c r="D419" i="1"/>
  <c r="AU418" i="1"/>
  <c r="T418" i="1"/>
  <c r="U418" i="1" s="1"/>
  <c r="AS462" i="1" l="1"/>
  <c r="AU461" i="1"/>
  <c r="D418" i="1"/>
  <c r="T415" i="1"/>
  <c r="U415" i="1" s="1"/>
  <c r="T416" i="1"/>
  <c r="U416" i="1" s="1"/>
  <c r="T417" i="1"/>
  <c r="U417" i="1" s="1"/>
  <c r="D417" i="1"/>
  <c r="D416" i="1"/>
  <c r="D415" i="1"/>
  <c r="T412" i="1"/>
  <c r="U412" i="1" s="1"/>
  <c r="T413" i="1"/>
  <c r="U413" i="1" s="1"/>
  <c r="T414" i="1"/>
  <c r="U414" i="1" s="1"/>
  <c r="AU462" i="1" l="1"/>
  <c r="AS463" i="1"/>
  <c r="T410" i="1"/>
  <c r="U410" i="1" s="1"/>
  <c r="T411" i="1"/>
  <c r="U411" i="1" s="1"/>
  <c r="D414" i="1"/>
  <c r="D413" i="1"/>
  <c r="D412" i="1"/>
  <c r="D411" i="1"/>
  <c r="D410" i="1"/>
  <c r="R374" i="1"/>
  <c r="T408" i="1"/>
  <c r="U408" i="1" s="1"/>
  <c r="T409" i="1"/>
  <c r="U409" i="1" s="1"/>
  <c r="D409" i="1"/>
  <c r="D408" i="1"/>
  <c r="AS404" i="1"/>
  <c r="AU404" i="1" s="1"/>
  <c r="T404" i="1"/>
  <c r="U404" i="1" s="1"/>
  <c r="T405" i="1"/>
  <c r="U405" i="1" s="1"/>
  <c r="T406" i="1"/>
  <c r="U406" i="1" s="1"/>
  <c r="T407" i="1"/>
  <c r="U407" i="1" s="1"/>
  <c r="D3" i="1"/>
  <c r="AS464" i="1" l="1"/>
  <c r="AS465" i="1" s="1"/>
  <c r="AU463" i="1"/>
  <c r="AS405" i="1"/>
  <c r="D407" i="1"/>
  <c r="D406" i="1"/>
  <c r="D405" i="1"/>
  <c r="D404" i="1"/>
  <c r="D403"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E190" i="1"/>
  <c r="AU401" i="1"/>
  <c r="AU402" i="1"/>
  <c r="AU403" i="1"/>
  <c r="T401" i="1"/>
  <c r="U401" i="1" s="1"/>
  <c r="T402" i="1"/>
  <c r="U402" i="1" s="1"/>
  <c r="T403" i="1"/>
  <c r="U403" i="1" s="1"/>
  <c r="AB400" i="1"/>
  <c r="AC400" i="1" s="1"/>
  <c r="AD400" i="1" s="1"/>
  <c r="AJ400" i="1"/>
  <c r="AK400" i="1" s="1"/>
  <c r="AL400" i="1" s="1"/>
  <c r="AR400" i="1"/>
  <c r="AU397" i="1"/>
  <c r="AU398" i="1"/>
  <c r="AU399" i="1"/>
  <c r="AU400" i="1"/>
  <c r="T397" i="1"/>
  <c r="U397" i="1" s="1"/>
  <c r="T398" i="1"/>
  <c r="U398" i="1" s="1"/>
  <c r="T399" i="1"/>
  <c r="U399" i="1" s="1"/>
  <c r="T400" i="1"/>
  <c r="U400" i="1" s="1"/>
  <c r="AS466" i="1" l="1"/>
  <c r="AU465" i="1"/>
  <c r="AU464" i="1"/>
  <c r="AS406" i="1"/>
  <c r="AU405" i="1"/>
  <c r="AE400" i="1"/>
  <c r="AF400" i="1" s="1"/>
  <c r="AO400" i="1"/>
  <c r="AP400" i="1"/>
  <c r="AG400" i="1"/>
  <c r="AH400" i="1"/>
  <c r="AM400" i="1"/>
  <c r="AN400" i="1" s="1"/>
  <c r="AU393" i="1"/>
  <c r="AU394" i="1"/>
  <c r="AU395" i="1"/>
  <c r="AU396" i="1"/>
  <c r="T394" i="1"/>
  <c r="U394" i="1" s="1"/>
  <c r="T395" i="1"/>
  <c r="U395" i="1" s="1"/>
  <c r="T396" i="1"/>
  <c r="U396" i="1" s="1"/>
  <c r="AS467" i="1" l="1"/>
  <c r="AU466" i="1"/>
  <c r="AS407" i="1"/>
  <c r="AU406" i="1"/>
  <c r="T393" i="1"/>
  <c r="U393" i="1" s="1"/>
  <c r="AS468" i="1" l="1"/>
  <c r="AU467" i="1"/>
  <c r="AU407" i="1"/>
  <c r="AS408" i="1"/>
  <c r="T375" i="1"/>
  <c r="U375" i="1" s="1"/>
  <c r="T376" i="1"/>
  <c r="U376" i="1" s="1"/>
  <c r="T377" i="1"/>
  <c r="U377" i="1" s="1"/>
  <c r="T378" i="1"/>
  <c r="U378" i="1" s="1"/>
  <c r="T379" i="1"/>
  <c r="U379" i="1" s="1"/>
  <c r="T380" i="1"/>
  <c r="U380" i="1" s="1"/>
  <c r="T381" i="1"/>
  <c r="U381" i="1" s="1"/>
  <c r="T382" i="1"/>
  <c r="U382" i="1" s="1"/>
  <c r="T383" i="1"/>
  <c r="U383" i="1" s="1"/>
  <c r="T384" i="1"/>
  <c r="U384" i="1" s="1"/>
  <c r="T385" i="1"/>
  <c r="U385" i="1" s="1"/>
  <c r="T386" i="1"/>
  <c r="U386" i="1" s="1"/>
  <c r="T387" i="1"/>
  <c r="U387" i="1" s="1"/>
  <c r="T388" i="1"/>
  <c r="U388" i="1" s="1"/>
  <c r="T389" i="1"/>
  <c r="U389" i="1" s="1"/>
  <c r="T390" i="1"/>
  <c r="U390" i="1" s="1"/>
  <c r="T391" i="1"/>
  <c r="U391" i="1" s="1"/>
  <c r="T392" i="1"/>
  <c r="U392" i="1" s="1"/>
  <c r="T372" i="1"/>
  <c r="U372" i="1" s="1"/>
  <c r="T373" i="1"/>
  <c r="U373" i="1" s="1"/>
  <c r="T374" i="1"/>
  <c r="U374" i="1" s="1"/>
  <c r="T370" i="1"/>
  <c r="U370" i="1" s="1"/>
  <c r="T371" i="1"/>
  <c r="U371" i="1" s="1"/>
  <c r="T364" i="1"/>
  <c r="U364" i="1" s="1"/>
  <c r="T365" i="1"/>
  <c r="U365" i="1" s="1"/>
  <c r="T366" i="1"/>
  <c r="U366" i="1" s="1"/>
  <c r="T367" i="1"/>
  <c r="U367" i="1" s="1"/>
  <c r="T368" i="1"/>
  <c r="U368" i="1" s="1"/>
  <c r="T369" i="1"/>
  <c r="U369" i="1" s="1"/>
  <c r="T362" i="1"/>
  <c r="U362" i="1" s="1"/>
  <c r="T363" i="1"/>
  <c r="U363" i="1" s="1"/>
  <c r="T361" i="1"/>
  <c r="U361" i="1" s="1"/>
  <c r="T359" i="1"/>
  <c r="U359" i="1" s="1"/>
  <c r="T360" i="1"/>
  <c r="U360" i="1" s="1"/>
  <c r="T358" i="1"/>
  <c r="U358" i="1" s="1"/>
  <c r="T357" i="1"/>
  <c r="U357" i="1" s="1"/>
  <c r="T356" i="1"/>
  <c r="U356" i="1" s="1"/>
  <c r="T354" i="1"/>
  <c r="U354" i="1" s="1"/>
  <c r="T355" i="1"/>
  <c r="U355" i="1" s="1"/>
  <c r="T353" i="1"/>
  <c r="U353" i="1" s="1"/>
  <c r="T352" i="1"/>
  <c r="U352" i="1" s="1"/>
  <c r="T350" i="1"/>
  <c r="U350" i="1" s="1"/>
  <c r="T351" i="1"/>
  <c r="U351" i="1" s="1"/>
  <c r="T348" i="1"/>
  <c r="U348" i="1" s="1"/>
  <c r="T349" i="1"/>
  <c r="U349" i="1" s="1"/>
  <c r="T346" i="1"/>
  <c r="U346" i="1" s="1"/>
  <c r="T347" i="1"/>
  <c r="U347" i="1" s="1"/>
  <c r="T344" i="1"/>
  <c r="U344" i="1" s="1"/>
  <c r="T345" i="1"/>
  <c r="U345" i="1" s="1"/>
  <c r="T341" i="1"/>
  <c r="U341" i="1" s="1"/>
  <c r="T342" i="1"/>
  <c r="U342" i="1" s="1"/>
  <c r="T343" i="1"/>
  <c r="U343" i="1" s="1"/>
  <c r="AS469" i="1" l="1"/>
  <c r="AU468" i="1"/>
  <c r="AU408" i="1"/>
  <c r="AS409" i="1"/>
  <c r="T340" i="1"/>
  <c r="U340" i="1" s="1"/>
  <c r="AS470" i="1" l="1"/>
  <c r="AU469" i="1"/>
  <c r="AU409" i="1"/>
  <c r="AS410" i="1"/>
  <c r="T338" i="1"/>
  <c r="U338" i="1" s="1"/>
  <c r="T339" i="1"/>
  <c r="U339" i="1" s="1"/>
  <c r="T336" i="1"/>
  <c r="U336" i="1" s="1"/>
  <c r="T337" i="1"/>
  <c r="U337" i="1" s="1"/>
  <c r="T335" i="1"/>
  <c r="U335" i="1" s="1"/>
  <c r="AS471" i="1" l="1"/>
  <c r="AU470" i="1"/>
  <c r="AS411" i="1"/>
  <c r="AU410" i="1"/>
  <c r="T334" i="1"/>
  <c r="U334" i="1" s="1"/>
  <c r="T333" i="1"/>
  <c r="U333" i="1" s="1"/>
  <c r="T332" i="1"/>
  <c r="U332" i="1" s="1"/>
  <c r="T331" i="1"/>
  <c r="U331" i="1" s="1"/>
  <c r="T328" i="1"/>
  <c r="U328" i="1" s="1"/>
  <c r="T329" i="1"/>
  <c r="U329" i="1" s="1"/>
  <c r="T330" i="1"/>
  <c r="U330" i="1" s="1"/>
  <c r="T326" i="1"/>
  <c r="U326" i="1" s="1"/>
  <c r="T327" i="1"/>
  <c r="U327" i="1" s="1"/>
  <c r="T325" i="1"/>
  <c r="U325" i="1" s="1"/>
  <c r="T323" i="1"/>
  <c r="U323" i="1" s="1"/>
  <c r="T324" i="1"/>
  <c r="U324" i="1" s="1"/>
  <c r="T319" i="1"/>
  <c r="U319" i="1" s="1"/>
  <c r="T320" i="1"/>
  <c r="U320" i="1" s="1"/>
  <c r="T321" i="1"/>
  <c r="U321" i="1" s="1"/>
  <c r="T322" i="1"/>
  <c r="U322" i="1" s="1"/>
  <c r="T316" i="1"/>
  <c r="U316" i="1" s="1"/>
  <c r="T317" i="1"/>
  <c r="U317" i="1" s="1"/>
  <c r="T318" i="1"/>
  <c r="U318" i="1" s="1"/>
  <c r="AS472" i="1" l="1"/>
  <c r="AU471" i="1"/>
  <c r="AS412" i="1"/>
  <c r="AU411" i="1"/>
  <c r="T313" i="1"/>
  <c r="U313" i="1" s="1"/>
  <c r="T314" i="1"/>
  <c r="U314" i="1" s="1"/>
  <c r="T315" i="1"/>
  <c r="U315" i="1" s="1"/>
  <c r="AS473" i="1" l="1"/>
  <c r="AU472" i="1"/>
  <c r="AS413" i="1"/>
  <c r="AU412" i="1"/>
  <c r="T312" i="1"/>
  <c r="U312" i="1" s="1"/>
  <c r="T308" i="1"/>
  <c r="U308" i="1" s="1"/>
  <c r="T309" i="1"/>
  <c r="U309" i="1" s="1"/>
  <c r="T310" i="1"/>
  <c r="U310" i="1" s="1"/>
  <c r="T311" i="1"/>
  <c r="U311" i="1" s="1"/>
  <c r="T307" i="1"/>
  <c r="U307" i="1" s="1"/>
  <c r="T306" i="1"/>
  <c r="U306" i="1" s="1"/>
  <c r="AS474" i="1" l="1"/>
  <c r="AU473" i="1"/>
  <c r="AS414" i="1"/>
  <c r="AU413" i="1"/>
  <c r="T305" i="1"/>
  <c r="U305" i="1" s="1"/>
  <c r="T302" i="1"/>
  <c r="U302" i="1" s="1"/>
  <c r="T303" i="1"/>
  <c r="U303" i="1" s="1"/>
  <c r="T304" i="1"/>
  <c r="U304" i="1" s="1"/>
  <c r="T301" i="1"/>
  <c r="U301" i="1" s="1"/>
  <c r="AS475" i="1" l="1"/>
  <c r="AU474" i="1"/>
  <c r="AS415" i="1"/>
  <c r="AU414" i="1"/>
  <c r="T5" i="1"/>
  <c r="U5" i="1" s="1"/>
  <c r="T6" i="1"/>
  <c r="U6" i="1" s="1"/>
  <c r="T7" i="1"/>
  <c r="U7" i="1" s="1"/>
  <c r="T8" i="1"/>
  <c r="U8" i="1" s="1"/>
  <c r="T9" i="1"/>
  <c r="U9" i="1" s="1"/>
  <c r="T10" i="1"/>
  <c r="U10" i="1" s="1"/>
  <c r="T11" i="1"/>
  <c r="U11" i="1" s="1"/>
  <c r="T12" i="1"/>
  <c r="U12" i="1" s="1"/>
  <c r="T13" i="1"/>
  <c r="U13" i="1" s="1"/>
  <c r="T14" i="1"/>
  <c r="U14" i="1" s="1"/>
  <c r="T15" i="1"/>
  <c r="U15" i="1" s="1"/>
  <c r="T16" i="1"/>
  <c r="U16" i="1" s="1"/>
  <c r="T17" i="1"/>
  <c r="U17" i="1" s="1"/>
  <c r="T18" i="1"/>
  <c r="U18" i="1" s="1"/>
  <c r="T19" i="1"/>
  <c r="U19" i="1" s="1"/>
  <c r="T20" i="1"/>
  <c r="U20" i="1" s="1"/>
  <c r="T21" i="1"/>
  <c r="U21" i="1" s="1"/>
  <c r="T22" i="1"/>
  <c r="U22" i="1" s="1"/>
  <c r="T23" i="1"/>
  <c r="U23" i="1" s="1"/>
  <c r="T24" i="1"/>
  <c r="U24" i="1" s="1"/>
  <c r="T25" i="1"/>
  <c r="U25" i="1" s="1"/>
  <c r="T26" i="1"/>
  <c r="U26" i="1" s="1"/>
  <c r="T27" i="1"/>
  <c r="U27" i="1" s="1"/>
  <c r="T28" i="1"/>
  <c r="U28" i="1" s="1"/>
  <c r="T29" i="1"/>
  <c r="U29" i="1" s="1"/>
  <c r="T30" i="1"/>
  <c r="U30" i="1" s="1"/>
  <c r="T31" i="1"/>
  <c r="U31" i="1" s="1"/>
  <c r="T32" i="1"/>
  <c r="U32" i="1" s="1"/>
  <c r="T33" i="1"/>
  <c r="U33" i="1" s="1"/>
  <c r="T34" i="1"/>
  <c r="U34" i="1" s="1"/>
  <c r="T35" i="1"/>
  <c r="U35" i="1" s="1"/>
  <c r="T36" i="1"/>
  <c r="U36" i="1" s="1"/>
  <c r="T37" i="1"/>
  <c r="U37" i="1" s="1"/>
  <c r="T38" i="1"/>
  <c r="U38" i="1" s="1"/>
  <c r="T39" i="1"/>
  <c r="U39" i="1" s="1"/>
  <c r="T40" i="1"/>
  <c r="U40" i="1" s="1"/>
  <c r="T41" i="1"/>
  <c r="U41" i="1" s="1"/>
  <c r="T42" i="1"/>
  <c r="U42" i="1" s="1"/>
  <c r="T43" i="1"/>
  <c r="U43" i="1" s="1"/>
  <c r="T44" i="1"/>
  <c r="U44" i="1" s="1"/>
  <c r="T45" i="1"/>
  <c r="U45" i="1" s="1"/>
  <c r="T46" i="1"/>
  <c r="U46" i="1" s="1"/>
  <c r="T47" i="1"/>
  <c r="U47" i="1" s="1"/>
  <c r="T48" i="1"/>
  <c r="U48" i="1" s="1"/>
  <c r="T49" i="1"/>
  <c r="U49" i="1" s="1"/>
  <c r="T50" i="1"/>
  <c r="U50" i="1" s="1"/>
  <c r="T51" i="1"/>
  <c r="U51" i="1" s="1"/>
  <c r="T52" i="1"/>
  <c r="U52" i="1" s="1"/>
  <c r="T53" i="1"/>
  <c r="U53" i="1" s="1"/>
  <c r="T54" i="1"/>
  <c r="U54" i="1" s="1"/>
  <c r="T55" i="1"/>
  <c r="U55" i="1" s="1"/>
  <c r="T56" i="1"/>
  <c r="U56" i="1" s="1"/>
  <c r="T57" i="1"/>
  <c r="U57" i="1" s="1"/>
  <c r="T58" i="1"/>
  <c r="U58" i="1" s="1"/>
  <c r="T59" i="1"/>
  <c r="U59" i="1" s="1"/>
  <c r="T60" i="1"/>
  <c r="U60" i="1" s="1"/>
  <c r="T61" i="1"/>
  <c r="U61" i="1" s="1"/>
  <c r="T62" i="1"/>
  <c r="U62" i="1" s="1"/>
  <c r="T63" i="1"/>
  <c r="U63" i="1" s="1"/>
  <c r="T64" i="1"/>
  <c r="U64" i="1" s="1"/>
  <c r="T65" i="1"/>
  <c r="U65" i="1" s="1"/>
  <c r="T66" i="1"/>
  <c r="U66" i="1" s="1"/>
  <c r="T67" i="1"/>
  <c r="U67" i="1" s="1"/>
  <c r="T68" i="1"/>
  <c r="U68" i="1" s="1"/>
  <c r="T69" i="1"/>
  <c r="U69" i="1" s="1"/>
  <c r="T70" i="1"/>
  <c r="U70" i="1" s="1"/>
  <c r="T71" i="1"/>
  <c r="U71" i="1" s="1"/>
  <c r="T72" i="1"/>
  <c r="U72" i="1" s="1"/>
  <c r="T73" i="1"/>
  <c r="U73" i="1" s="1"/>
  <c r="T74" i="1"/>
  <c r="U74" i="1" s="1"/>
  <c r="T75" i="1"/>
  <c r="U75" i="1" s="1"/>
  <c r="T76" i="1"/>
  <c r="U76" i="1" s="1"/>
  <c r="T77" i="1"/>
  <c r="U77" i="1" s="1"/>
  <c r="T78" i="1"/>
  <c r="U78" i="1" s="1"/>
  <c r="T79" i="1"/>
  <c r="U79" i="1" s="1"/>
  <c r="T80" i="1"/>
  <c r="U80" i="1" s="1"/>
  <c r="T81" i="1"/>
  <c r="U81" i="1" s="1"/>
  <c r="T82" i="1"/>
  <c r="U82" i="1" s="1"/>
  <c r="T83" i="1"/>
  <c r="U83" i="1" s="1"/>
  <c r="T84" i="1"/>
  <c r="U84" i="1" s="1"/>
  <c r="T85" i="1"/>
  <c r="U85" i="1" s="1"/>
  <c r="T86" i="1"/>
  <c r="U86" i="1" s="1"/>
  <c r="T87" i="1"/>
  <c r="U87" i="1" s="1"/>
  <c r="T88" i="1"/>
  <c r="U88" i="1" s="1"/>
  <c r="T89" i="1"/>
  <c r="U89" i="1" s="1"/>
  <c r="T90" i="1"/>
  <c r="U90" i="1" s="1"/>
  <c r="T91" i="1"/>
  <c r="U91" i="1" s="1"/>
  <c r="T92" i="1"/>
  <c r="U92" i="1" s="1"/>
  <c r="T93" i="1"/>
  <c r="U93" i="1" s="1"/>
  <c r="T94" i="1"/>
  <c r="U94" i="1" s="1"/>
  <c r="T95" i="1"/>
  <c r="U95" i="1" s="1"/>
  <c r="T96" i="1"/>
  <c r="U96" i="1" s="1"/>
  <c r="T97" i="1"/>
  <c r="U97" i="1" s="1"/>
  <c r="T98" i="1"/>
  <c r="U98" i="1" s="1"/>
  <c r="T99" i="1"/>
  <c r="U99" i="1" s="1"/>
  <c r="T100" i="1"/>
  <c r="U100" i="1" s="1"/>
  <c r="T101" i="1"/>
  <c r="U101" i="1" s="1"/>
  <c r="T102" i="1"/>
  <c r="U102" i="1" s="1"/>
  <c r="T103" i="1"/>
  <c r="U103" i="1" s="1"/>
  <c r="T104" i="1"/>
  <c r="U104" i="1" s="1"/>
  <c r="T105" i="1"/>
  <c r="U105" i="1" s="1"/>
  <c r="T106" i="1"/>
  <c r="U106" i="1" s="1"/>
  <c r="T107" i="1"/>
  <c r="U107" i="1" s="1"/>
  <c r="T108" i="1"/>
  <c r="U108" i="1" s="1"/>
  <c r="T109" i="1"/>
  <c r="U109" i="1" s="1"/>
  <c r="T110" i="1"/>
  <c r="U110" i="1" s="1"/>
  <c r="T111" i="1"/>
  <c r="U111" i="1" s="1"/>
  <c r="T112" i="1"/>
  <c r="U112" i="1" s="1"/>
  <c r="T113" i="1"/>
  <c r="U113" i="1" s="1"/>
  <c r="T114" i="1"/>
  <c r="U114" i="1" s="1"/>
  <c r="T115" i="1"/>
  <c r="U115" i="1" s="1"/>
  <c r="T116" i="1"/>
  <c r="U116" i="1" s="1"/>
  <c r="T117" i="1"/>
  <c r="U117" i="1" s="1"/>
  <c r="T118" i="1"/>
  <c r="U118" i="1" s="1"/>
  <c r="T119" i="1"/>
  <c r="U119" i="1" s="1"/>
  <c r="T120" i="1"/>
  <c r="U120" i="1" s="1"/>
  <c r="T121" i="1"/>
  <c r="U121" i="1" s="1"/>
  <c r="T122" i="1"/>
  <c r="U122" i="1" s="1"/>
  <c r="T123" i="1"/>
  <c r="U123" i="1" s="1"/>
  <c r="T124" i="1"/>
  <c r="U124" i="1" s="1"/>
  <c r="T125" i="1"/>
  <c r="U125" i="1" s="1"/>
  <c r="T126" i="1"/>
  <c r="U126" i="1" s="1"/>
  <c r="T127" i="1"/>
  <c r="U127" i="1" s="1"/>
  <c r="T128" i="1"/>
  <c r="U128" i="1" s="1"/>
  <c r="T129" i="1"/>
  <c r="U129" i="1" s="1"/>
  <c r="T130" i="1"/>
  <c r="U130" i="1" s="1"/>
  <c r="T131" i="1"/>
  <c r="U131" i="1" s="1"/>
  <c r="T132" i="1"/>
  <c r="U132" i="1" s="1"/>
  <c r="T133" i="1"/>
  <c r="U133" i="1" s="1"/>
  <c r="T134" i="1"/>
  <c r="U134" i="1" s="1"/>
  <c r="T135" i="1"/>
  <c r="U135" i="1" s="1"/>
  <c r="T136" i="1"/>
  <c r="U136" i="1" s="1"/>
  <c r="T137" i="1"/>
  <c r="U137" i="1" s="1"/>
  <c r="T138" i="1"/>
  <c r="U138" i="1" s="1"/>
  <c r="T139" i="1"/>
  <c r="U139" i="1" s="1"/>
  <c r="T140" i="1"/>
  <c r="U140" i="1" s="1"/>
  <c r="T141" i="1"/>
  <c r="U141" i="1" s="1"/>
  <c r="T142" i="1"/>
  <c r="U142" i="1" s="1"/>
  <c r="T143" i="1"/>
  <c r="U143" i="1" s="1"/>
  <c r="T144" i="1"/>
  <c r="U144" i="1" s="1"/>
  <c r="T145" i="1"/>
  <c r="U145" i="1" s="1"/>
  <c r="T146" i="1"/>
  <c r="U146" i="1" s="1"/>
  <c r="T147" i="1"/>
  <c r="U147" i="1" s="1"/>
  <c r="T148" i="1"/>
  <c r="U148" i="1" s="1"/>
  <c r="T149" i="1"/>
  <c r="U149" i="1" s="1"/>
  <c r="T150" i="1"/>
  <c r="U150" i="1" s="1"/>
  <c r="T151" i="1"/>
  <c r="U151" i="1" s="1"/>
  <c r="T152" i="1"/>
  <c r="U152" i="1" s="1"/>
  <c r="T153" i="1"/>
  <c r="U153" i="1" s="1"/>
  <c r="T154" i="1"/>
  <c r="U154" i="1" s="1"/>
  <c r="T155" i="1"/>
  <c r="U155" i="1" s="1"/>
  <c r="T156" i="1"/>
  <c r="U156" i="1" s="1"/>
  <c r="T157" i="1"/>
  <c r="U157" i="1" s="1"/>
  <c r="T158" i="1"/>
  <c r="U158" i="1" s="1"/>
  <c r="T159" i="1"/>
  <c r="U159" i="1" s="1"/>
  <c r="T160" i="1"/>
  <c r="U160" i="1" s="1"/>
  <c r="T161" i="1"/>
  <c r="U161" i="1" s="1"/>
  <c r="T162" i="1"/>
  <c r="U162" i="1" s="1"/>
  <c r="T163" i="1"/>
  <c r="U163" i="1" s="1"/>
  <c r="T164" i="1"/>
  <c r="U164" i="1" s="1"/>
  <c r="T165" i="1"/>
  <c r="U165" i="1" s="1"/>
  <c r="T166" i="1"/>
  <c r="U166" i="1" s="1"/>
  <c r="T167" i="1"/>
  <c r="U167" i="1" s="1"/>
  <c r="T168" i="1"/>
  <c r="U168" i="1" s="1"/>
  <c r="T169" i="1"/>
  <c r="U169" i="1" s="1"/>
  <c r="T170" i="1"/>
  <c r="U170" i="1" s="1"/>
  <c r="T171" i="1"/>
  <c r="U171" i="1" s="1"/>
  <c r="T172" i="1"/>
  <c r="U172" i="1" s="1"/>
  <c r="T173" i="1"/>
  <c r="U173" i="1" s="1"/>
  <c r="T174" i="1"/>
  <c r="U174" i="1" s="1"/>
  <c r="T175" i="1"/>
  <c r="U175" i="1" s="1"/>
  <c r="T176" i="1"/>
  <c r="U176" i="1" s="1"/>
  <c r="T177" i="1"/>
  <c r="U177" i="1" s="1"/>
  <c r="T178" i="1"/>
  <c r="U178" i="1" s="1"/>
  <c r="T179" i="1"/>
  <c r="U179" i="1" s="1"/>
  <c r="T180" i="1"/>
  <c r="U180" i="1" s="1"/>
  <c r="T181" i="1"/>
  <c r="U181" i="1" s="1"/>
  <c r="T182" i="1"/>
  <c r="U182" i="1" s="1"/>
  <c r="T183" i="1"/>
  <c r="U183" i="1" s="1"/>
  <c r="T184" i="1"/>
  <c r="U184" i="1" s="1"/>
  <c r="T185" i="1"/>
  <c r="U185" i="1" s="1"/>
  <c r="T186" i="1"/>
  <c r="U186" i="1" s="1"/>
  <c r="T187" i="1"/>
  <c r="U187" i="1" s="1"/>
  <c r="T188" i="1"/>
  <c r="U188" i="1" s="1"/>
  <c r="T189" i="1"/>
  <c r="U189" i="1" s="1"/>
  <c r="T190" i="1"/>
  <c r="U190" i="1" s="1"/>
  <c r="T191" i="1"/>
  <c r="U191" i="1" s="1"/>
  <c r="T192" i="1"/>
  <c r="U192" i="1" s="1"/>
  <c r="T193" i="1"/>
  <c r="U193" i="1" s="1"/>
  <c r="T194" i="1"/>
  <c r="U194" i="1" s="1"/>
  <c r="T195" i="1"/>
  <c r="U195" i="1" s="1"/>
  <c r="T196" i="1"/>
  <c r="U196" i="1" s="1"/>
  <c r="T197" i="1"/>
  <c r="U197" i="1" s="1"/>
  <c r="T198" i="1"/>
  <c r="U198" i="1" s="1"/>
  <c r="T199" i="1"/>
  <c r="U199" i="1" s="1"/>
  <c r="T200" i="1"/>
  <c r="U200" i="1" s="1"/>
  <c r="T201" i="1"/>
  <c r="U201" i="1" s="1"/>
  <c r="T202" i="1"/>
  <c r="U202" i="1" s="1"/>
  <c r="T203" i="1"/>
  <c r="U203" i="1" s="1"/>
  <c r="T204" i="1"/>
  <c r="U204" i="1" s="1"/>
  <c r="T205" i="1"/>
  <c r="U205" i="1" s="1"/>
  <c r="T206" i="1"/>
  <c r="U206" i="1" s="1"/>
  <c r="T207" i="1"/>
  <c r="U207" i="1" s="1"/>
  <c r="T208" i="1"/>
  <c r="U208" i="1" s="1"/>
  <c r="T209" i="1"/>
  <c r="U209" i="1" s="1"/>
  <c r="T210" i="1"/>
  <c r="U210" i="1" s="1"/>
  <c r="T211" i="1"/>
  <c r="U211" i="1" s="1"/>
  <c r="T212" i="1"/>
  <c r="U212" i="1" s="1"/>
  <c r="T213" i="1"/>
  <c r="U213" i="1" s="1"/>
  <c r="T214" i="1"/>
  <c r="U214" i="1" s="1"/>
  <c r="T215" i="1"/>
  <c r="U215" i="1" s="1"/>
  <c r="T216" i="1"/>
  <c r="U216" i="1" s="1"/>
  <c r="T217" i="1"/>
  <c r="U217" i="1" s="1"/>
  <c r="T218" i="1"/>
  <c r="U218" i="1" s="1"/>
  <c r="T219" i="1"/>
  <c r="U219" i="1" s="1"/>
  <c r="T220" i="1"/>
  <c r="U220" i="1" s="1"/>
  <c r="T221" i="1"/>
  <c r="U221" i="1" s="1"/>
  <c r="T222" i="1"/>
  <c r="U222" i="1" s="1"/>
  <c r="T223" i="1"/>
  <c r="U223" i="1" s="1"/>
  <c r="T224" i="1"/>
  <c r="U224" i="1" s="1"/>
  <c r="T225" i="1"/>
  <c r="U225" i="1" s="1"/>
  <c r="T226" i="1"/>
  <c r="U226" i="1" s="1"/>
  <c r="T227" i="1"/>
  <c r="U227" i="1" s="1"/>
  <c r="T228" i="1"/>
  <c r="U228" i="1" s="1"/>
  <c r="T229" i="1"/>
  <c r="U229" i="1" s="1"/>
  <c r="T230" i="1"/>
  <c r="U230" i="1" s="1"/>
  <c r="T231" i="1"/>
  <c r="U231" i="1" s="1"/>
  <c r="T232" i="1"/>
  <c r="U232" i="1" s="1"/>
  <c r="T233" i="1"/>
  <c r="U233" i="1" s="1"/>
  <c r="T234" i="1"/>
  <c r="U234" i="1" s="1"/>
  <c r="T235" i="1"/>
  <c r="U235" i="1" s="1"/>
  <c r="T236" i="1"/>
  <c r="U236" i="1" s="1"/>
  <c r="T237" i="1"/>
  <c r="U237" i="1" s="1"/>
  <c r="T238" i="1"/>
  <c r="U238" i="1" s="1"/>
  <c r="T239" i="1"/>
  <c r="U239" i="1" s="1"/>
  <c r="T240" i="1"/>
  <c r="U240" i="1" s="1"/>
  <c r="T241" i="1"/>
  <c r="U241" i="1" s="1"/>
  <c r="T242" i="1"/>
  <c r="U242" i="1" s="1"/>
  <c r="T243" i="1"/>
  <c r="U243" i="1" s="1"/>
  <c r="T244" i="1"/>
  <c r="U244" i="1" s="1"/>
  <c r="T245" i="1"/>
  <c r="U245" i="1" s="1"/>
  <c r="T246" i="1"/>
  <c r="U246" i="1" s="1"/>
  <c r="T247" i="1"/>
  <c r="U247" i="1" s="1"/>
  <c r="T248" i="1"/>
  <c r="U248" i="1" s="1"/>
  <c r="T249" i="1"/>
  <c r="U249" i="1" s="1"/>
  <c r="T250" i="1"/>
  <c r="U250" i="1" s="1"/>
  <c r="T251" i="1"/>
  <c r="U251" i="1" s="1"/>
  <c r="T252" i="1"/>
  <c r="U252" i="1" s="1"/>
  <c r="T253" i="1"/>
  <c r="U253" i="1" s="1"/>
  <c r="T254" i="1"/>
  <c r="U254" i="1" s="1"/>
  <c r="T255" i="1"/>
  <c r="U255" i="1" s="1"/>
  <c r="T256" i="1"/>
  <c r="U256" i="1" s="1"/>
  <c r="T257" i="1"/>
  <c r="U257" i="1" s="1"/>
  <c r="T258" i="1"/>
  <c r="U258" i="1" s="1"/>
  <c r="T259" i="1"/>
  <c r="U259" i="1" s="1"/>
  <c r="T260" i="1"/>
  <c r="U260" i="1" s="1"/>
  <c r="T261" i="1"/>
  <c r="U261" i="1" s="1"/>
  <c r="T262" i="1"/>
  <c r="U262" i="1" s="1"/>
  <c r="T263" i="1"/>
  <c r="U263" i="1" s="1"/>
  <c r="T264" i="1"/>
  <c r="U264" i="1" s="1"/>
  <c r="T265" i="1"/>
  <c r="U265" i="1" s="1"/>
  <c r="T266" i="1"/>
  <c r="U266" i="1" s="1"/>
  <c r="T267" i="1"/>
  <c r="U267" i="1" s="1"/>
  <c r="T268" i="1"/>
  <c r="U268" i="1" s="1"/>
  <c r="T269" i="1"/>
  <c r="U269" i="1" s="1"/>
  <c r="T270" i="1"/>
  <c r="U270" i="1" s="1"/>
  <c r="T271" i="1"/>
  <c r="U271" i="1" s="1"/>
  <c r="T272" i="1"/>
  <c r="U272" i="1" s="1"/>
  <c r="T273" i="1"/>
  <c r="U273" i="1" s="1"/>
  <c r="T274" i="1"/>
  <c r="U274" i="1" s="1"/>
  <c r="T275" i="1"/>
  <c r="U275" i="1" s="1"/>
  <c r="T276" i="1"/>
  <c r="U276" i="1" s="1"/>
  <c r="T277" i="1"/>
  <c r="U277" i="1" s="1"/>
  <c r="T278" i="1"/>
  <c r="U278" i="1" s="1"/>
  <c r="T279" i="1"/>
  <c r="U279" i="1" s="1"/>
  <c r="T280" i="1"/>
  <c r="U280" i="1" s="1"/>
  <c r="T281" i="1"/>
  <c r="U281" i="1" s="1"/>
  <c r="T282" i="1"/>
  <c r="U282" i="1" s="1"/>
  <c r="T283" i="1"/>
  <c r="U283" i="1" s="1"/>
  <c r="T284" i="1"/>
  <c r="U284" i="1" s="1"/>
  <c r="T285" i="1"/>
  <c r="U285" i="1" s="1"/>
  <c r="T286" i="1"/>
  <c r="U286" i="1" s="1"/>
  <c r="T287" i="1"/>
  <c r="U287" i="1" s="1"/>
  <c r="T288" i="1"/>
  <c r="U288" i="1" s="1"/>
  <c r="T289" i="1"/>
  <c r="U289" i="1" s="1"/>
  <c r="T290" i="1"/>
  <c r="U290" i="1" s="1"/>
  <c r="T291" i="1"/>
  <c r="U291" i="1" s="1"/>
  <c r="T292" i="1"/>
  <c r="U292" i="1" s="1"/>
  <c r="T293" i="1"/>
  <c r="U293" i="1" s="1"/>
  <c r="T294" i="1"/>
  <c r="U294" i="1" s="1"/>
  <c r="T295" i="1"/>
  <c r="U295" i="1" s="1"/>
  <c r="T296" i="1"/>
  <c r="U296" i="1" s="1"/>
  <c r="T297" i="1"/>
  <c r="U297" i="1" s="1"/>
  <c r="T298" i="1"/>
  <c r="U298" i="1" s="1"/>
  <c r="T299" i="1"/>
  <c r="U299" i="1" s="1"/>
  <c r="T300" i="1"/>
  <c r="U300" i="1" s="1"/>
  <c r="AS476" i="1" l="1"/>
  <c r="AU475" i="1"/>
  <c r="AU415" i="1"/>
  <c r="AS416"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23" i="1"/>
  <c r="D124" i="1"/>
  <c r="D125" i="1"/>
  <c r="D126" i="1"/>
  <c r="D127" i="1"/>
  <c r="D128" i="1"/>
  <c r="D129" i="1"/>
  <c r="D130" i="1"/>
  <c r="D131" i="1"/>
  <c r="D132" i="1"/>
  <c r="T49" i="3"/>
  <c r="U49" i="3" s="1"/>
  <c r="T48" i="3"/>
  <c r="U48" i="3" s="1"/>
  <c r="T47" i="3"/>
  <c r="U47" i="3" s="1"/>
  <c r="T46" i="3"/>
  <c r="U46" i="3" s="1"/>
  <c r="T45" i="3"/>
  <c r="U45" i="3" s="1"/>
  <c r="T44" i="3"/>
  <c r="U44" i="3" s="1"/>
  <c r="T43" i="3"/>
  <c r="U43" i="3" s="1"/>
  <c r="T42" i="3"/>
  <c r="U42" i="3" s="1"/>
  <c r="T41" i="3"/>
  <c r="U41" i="3" s="1"/>
  <c r="T40" i="3"/>
  <c r="U40" i="3" s="1"/>
  <c r="T39" i="3"/>
  <c r="U39" i="3" s="1"/>
  <c r="T38" i="3"/>
  <c r="U38" i="3" s="1"/>
  <c r="T37" i="3"/>
  <c r="U37" i="3" s="1"/>
  <c r="T36" i="3"/>
  <c r="U36" i="3" s="1"/>
  <c r="T35" i="3"/>
  <c r="U35" i="3" s="1"/>
  <c r="T34" i="3"/>
  <c r="U34" i="3" s="1"/>
  <c r="T33" i="3"/>
  <c r="U33" i="3" s="1"/>
  <c r="T32" i="3"/>
  <c r="U32" i="3" s="1"/>
  <c r="T31" i="3"/>
  <c r="U31" i="3" s="1"/>
  <c r="T30" i="3"/>
  <c r="U30" i="3" s="1"/>
  <c r="T29" i="3"/>
  <c r="U29" i="3" s="1"/>
  <c r="T28" i="3"/>
  <c r="U28" i="3" s="1"/>
  <c r="T27" i="3"/>
  <c r="U27" i="3" s="1"/>
  <c r="T26" i="3"/>
  <c r="U26" i="3" s="1"/>
  <c r="T25" i="3"/>
  <c r="U25" i="3" s="1"/>
  <c r="T24" i="3"/>
  <c r="U24" i="3" s="1"/>
  <c r="T23" i="3"/>
  <c r="U23" i="3" s="1"/>
  <c r="T22" i="3"/>
  <c r="U22" i="3" s="1"/>
  <c r="T21" i="3"/>
  <c r="U21" i="3" s="1"/>
  <c r="T20" i="3"/>
  <c r="U20" i="3" s="1"/>
  <c r="T19" i="3"/>
  <c r="U19" i="3" s="1"/>
  <c r="T18" i="3"/>
  <c r="U18" i="3" s="1"/>
  <c r="T17" i="3"/>
  <c r="U17" i="3" s="1"/>
  <c r="T16" i="3"/>
  <c r="U16" i="3" s="1"/>
  <c r="T15" i="3"/>
  <c r="U15" i="3" s="1"/>
  <c r="T14" i="3"/>
  <c r="U14" i="3" s="1"/>
  <c r="T13" i="3"/>
  <c r="U13" i="3" s="1"/>
  <c r="T12" i="3"/>
  <c r="U12" i="3" s="1"/>
  <c r="T11" i="3"/>
  <c r="U11" i="3" s="1"/>
  <c r="T10" i="3"/>
  <c r="U10" i="3" s="1"/>
  <c r="T9" i="3"/>
  <c r="U9" i="3" s="1"/>
  <c r="T8" i="3"/>
  <c r="U8" i="3" s="1"/>
  <c r="T7" i="3"/>
  <c r="U7" i="3" s="1"/>
  <c r="T6" i="3"/>
  <c r="U6" i="3" s="1"/>
  <c r="T5" i="3"/>
  <c r="U5" i="3" s="1"/>
  <c r="T4" i="3"/>
  <c r="U4" i="3" s="1"/>
  <c r="W3" i="3"/>
  <c r="W4" i="3" s="1"/>
  <c r="W5" i="3" s="1"/>
  <c r="W6" i="3" s="1"/>
  <c r="W7" i="3" s="1"/>
  <c r="W8" i="3" s="1"/>
  <c r="W9" i="3" s="1"/>
  <c r="W10" i="3" s="1"/>
  <c r="W11" i="3" s="1"/>
  <c r="W12" i="3" s="1"/>
  <c r="W13" i="3" s="1"/>
  <c r="W14" i="3" s="1"/>
  <c r="W15" i="3" s="1"/>
  <c r="W16" i="3" s="1"/>
  <c r="W17" i="3" s="1"/>
  <c r="W18" i="3" s="1"/>
  <c r="W19" i="3" s="1"/>
  <c r="W20" i="3" s="1"/>
  <c r="W21" i="3" s="1"/>
  <c r="W22" i="3" s="1"/>
  <c r="W23" i="3" s="1"/>
  <c r="W24" i="3" s="1"/>
  <c r="W25" i="3" s="1"/>
  <c r="W26" i="3" s="1"/>
  <c r="W27" i="3" s="1"/>
  <c r="W28" i="3" s="1"/>
  <c r="W29" i="3" s="1"/>
  <c r="W30" i="3" s="1"/>
  <c r="W31" i="3" s="1"/>
  <c r="W32" i="3" s="1"/>
  <c r="W33" i="3" s="1"/>
  <c r="W34" i="3" s="1"/>
  <c r="W35" i="3" s="1"/>
  <c r="W36" i="3" s="1"/>
  <c r="W37" i="3" s="1"/>
  <c r="W38" i="3" s="1"/>
  <c r="W39" i="3" s="1"/>
  <c r="W40" i="3" s="1"/>
  <c r="W41" i="3" s="1"/>
  <c r="W42" i="3" s="1"/>
  <c r="W43" i="3" s="1"/>
  <c r="W44" i="3" s="1"/>
  <c r="W45" i="3" s="1"/>
  <c r="W46" i="3" s="1"/>
  <c r="W47" i="3" s="1"/>
  <c r="W48" i="3" s="1"/>
  <c r="W49" i="3" s="1"/>
  <c r="W50" i="3" s="1"/>
  <c r="W51" i="3" s="1"/>
  <c r="W52" i="3" s="1"/>
  <c r="W53" i="3" s="1"/>
  <c r="W54" i="3" s="1"/>
  <c r="W55" i="3" s="1"/>
  <c r="W56" i="3" s="1"/>
  <c r="W57" i="3" s="1"/>
  <c r="W58" i="3" s="1"/>
  <c r="W59" i="3" s="1"/>
  <c r="W60" i="3" s="1"/>
  <c r="W61" i="3" s="1"/>
  <c r="W62" i="3" s="1"/>
  <c r="W63" i="3" s="1"/>
  <c r="W64" i="3" s="1"/>
  <c r="W65" i="3" s="1"/>
  <c r="W66" i="3" s="1"/>
  <c r="W67" i="3" s="1"/>
  <c r="W68" i="3" s="1"/>
  <c r="W69" i="3" s="1"/>
  <c r="W70" i="3" s="1"/>
  <c r="W71" i="3" s="1"/>
  <c r="W72" i="3" s="1"/>
  <c r="W73" i="3" s="1"/>
  <c r="W74" i="3" s="1"/>
  <c r="W75" i="3" s="1"/>
  <c r="W76" i="3" s="1"/>
  <c r="W77" i="3" s="1"/>
  <c r="W78" i="3" s="1"/>
  <c r="W79" i="3" s="1"/>
  <c r="W80" i="3" s="1"/>
  <c r="W81" i="3" s="1"/>
  <c r="W82" i="3" s="1"/>
  <c r="W83" i="3" s="1"/>
  <c r="W84" i="3" s="1"/>
  <c r="W85" i="3" s="1"/>
  <c r="W86" i="3" s="1"/>
  <c r="W87" i="3" s="1"/>
  <c r="W88" i="3" s="1"/>
  <c r="W89" i="3" s="1"/>
  <c r="W90" i="3" s="1"/>
  <c r="W91" i="3" s="1"/>
  <c r="W92" i="3" s="1"/>
  <c r="W93" i="3" s="1"/>
  <c r="W94" i="3" s="1"/>
  <c r="W95" i="3" s="1"/>
  <c r="W96" i="3" s="1"/>
  <c r="W97" i="3" s="1"/>
  <c r="W98" i="3" s="1"/>
  <c r="W99" i="3" s="1"/>
  <c r="W100" i="3" s="1"/>
  <c r="W101" i="3" s="1"/>
  <c r="W102" i="3" s="1"/>
  <c r="W103" i="3" s="1"/>
  <c r="W104" i="3" s="1"/>
  <c r="W105" i="3" s="1"/>
  <c r="W106" i="3" s="1"/>
  <c r="W107" i="3" s="1"/>
  <c r="W108" i="3" s="1"/>
  <c r="W109" i="3" s="1"/>
  <c r="W110" i="3" s="1"/>
  <c r="W111" i="3" s="1"/>
  <c r="W112" i="3" s="1"/>
  <c r="W113" i="3" s="1"/>
  <c r="W114" i="3" s="1"/>
  <c r="W115" i="3" s="1"/>
  <c r="W116" i="3" s="1"/>
  <c r="W117" i="3" s="1"/>
  <c r="W118" i="3" s="1"/>
  <c r="W119" i="3" s="1"/>
  <c r="W120" i="3" s="1"/>
  <c r="W121" i="3" s="1"/>
  <c r="W122" i="3" s="1"/>
  <c r="W123" i="3" s="1"/>
  <c r="W124" i="3" s="1"/>
  <c r="W125" i="3" s="1"/>
  <c r="W126" i="3" s="1"/>
  <c r="W127" i="3" s="1"/>
  <c r="W128" i="3" s="1"/>
  <c r="W129" i="3" s="1"/>
  <c r="W130" i="3" s="1"/>
  <c r="W131" i="3" s="1"/>
  <c r="W132" i="3" s="1"/>
  <c r="T3" i="3"/>
  <c r="U3" i="3" s="1"/>
  <c r="V3" i="3" s="1"/>
  <c r="AS477" i="1" l="1"/>
  <c r="AU476" i="1"/>
  <c r="AS417" i="1"/>
  <c r="AU417" i="1" s="1"/>
  <c r="AU416" i="1"/>
  <c r="V4" i="3"/>
  <c r="X4" i="3" s="1"/>
  <c r="X3" i="3"/>
  <c r="Z3" i="3"/>
  <c r="Y3" i="3"/>
  <c r="AS478" i="1" l="1"/>
  <c r="AU478" i="1" s="1"/>
  <c r="AU477" i="1"/>
  <c r="V5" i="3"/>
  <c r="Z4" i="3"/>
  <c r="Y4" i="3"/>
  <c r="X5" i="3"/>
  <c r="Z5" i="3"/>
  <c r="Y5" i="3"/>
  <c r="V6" i="3"/>
  <c r="X6" i="3" l="1"/>
  <c r="Z6" i="3"/>
  <c r="Y6" i="3"/>
  <c r="V7" i="3"/>
  <c r="X7" i="3" l="1"/>
  <c r="Z7" i="3"/>
  <c r="Y7" i="3"/>
  <c r="V8" i="3"/>
  <c r="X8" i="3" l="1"/>
  <c r="Z8" i="3"/>
  <c r="Y8" i="3"/>
  <c r="V9" i="3"/>
  <c r="D122" i="1"/>
  <c r="D121" i="1"/>
  <c r="D120" i="1"/>
  <c r="D119" i="1"/>
  <c r="D118" i="1"/>
  <c r="D117" i="1"/>
  <c r="D108" i="1"/>
  <c r="D109" i="1"/>
  <c r="D110" i="1"/>
  <c r="D111" i="1"/>
  <c r="D112" i="1"/>
  <c r="D113" i="1"/>
  <c r="D114" i="1"/>
  <c r="D115" i="1"/>
  <c r="D116" i="1"/>
  <c r="AB111" i="1"/>
  <c r="AC111" i="1" s="1"/>
  <c r="AD111" i="1" s="1"/>
  <c r="AJ111" i="1"/>
  <c r="AK111" i="1" s="1"/>
  <c r="AL111" i="1" s="1"/>
  <c r="AR111" i="1"/>
  <c r="D107" i="1"/>
  <c r="D106" i="1"/>
  <c r="D105" i="1"/>
  <c r="D104" i="1"/>
  <c r="D86" i="1"/>
  <c r="D87" i="1"/>
  <c r="D88" i="1"/>
  <c r="D89" i="1"/>
  <c r="D90" i="1"/>
  <c r="D91" i="1"/>
  <c r="D92" i="1"/>
  <c r="D93" i="1"/>
  <c r="D94" i="1"/>
  <c r="D95" i="1"/>
  <c r="D96" i="1"/>
  <c r="D97" i="1"/>
  <c r="D98" i="1"/>
  <c r="D99" i="1"/>
  <c r="D100" i="1"/>
  <c r="D101" i="1"/>
  <c r="D102" i="1"/>
  <c r="D103" i="1"/>
  <c r="AS82" i="1"/>
  <c r="AS83" i="1" s="1"/>
  <c r="D82" i="1"/>
  <c r="D83" i="1"/>
  <c r="D84" i="1"/>
  <c r="D85" i="1"/>
  <c r="D79" i="1"/>
  <c r="D80" i="1"/>
  <c r="D81" i="1"/>
  <c r="D78" i="1"/>
  <c r="D77" i="1"/>
  <c r="D76" i="1"/>
  <c r="D75" i="1"/>
  <c r="D74" i="1"/>
  <c r="D73" i="1"/>
  <c r="D72" i="1"/>
  <c r="D71" i="1"/>
  <c r="D66" i="1"/>
  <c r="D49" i="1"/>
  <c r="D50" i="1"/>
  <c r="D51" i="1"/>
  <c r="D52" i="1"/>
  <c r="D53" i="1"/>
  <c r="D54" i="1"/>
  <c r="D55" i="1"/>
  <c r="D56" i="1"/>
  <c r="D57" i="1"/>
  <c r="D58" i="1"/>
  <c r="D59" i="1"/>
  <c r="D60" i="1"/>
  <c r="D61" i="1"/>
  <c r="D62" i="1"/>
  <c r="D63" i="1"/>
  <c r="D64" i="1"/>
  <c r="D65" i="1"/>
  <c r="D67" i="1"/>
  <c r="D68" i="1"/>
  <c r="D69" i="1"/>
  <c r="D70" i="1"/>
  <c r="AU4" i="1"/>
  <c r="AU5" i="1"/>
  <c r="AU6" i="1"/>
  <c r="AU7" i="1"/>
  <c r="AU8" i="1"/>
  <c r="AU9" i="1"/>
  <c r="AU10" i="1"/>
  <c r="AU11" i="1"/>
  <c r="AU12" i="1"/>
  <c r="AU13" i="1"/>
  <c r="AU14" i="1"/>
  <c r="AU15" i="1"/>
  <c r="AU16" i="1"/>
  <c r="AU17" i="1"/>
  <c r="AU18" i="1"/>
  <c r="AU19" i="1"/>
  <c r="AU20" i="1"/>
  <c r="AU21" i="1"/>
  <c r="AU22" i="1"/>
  <c r="AU23" i="1"/>
  <c r="AU24" i="1"/>
  <c r="AU25" i="1"/>
  <c r="AU26" i="1"/>
  <c r="AU27" i="1"/>
  <c r="AU28" i="1"/>
  <c r="AU29" i="1"/>
  <c r="AU30" i="1"/>
  <c r="AU31" i="1"/>
  <c r="AU32" i="1"/>
  <c r="AU33" i="1"/>
  <c r="AU34" i="1"/>
  <c r="AU35" i="1"/>
  <c r="AU36" i="1"/>
  <c r="AU37" i="1"/>
  <c r="AU38" i="1"/>
  <c r="AU39" i="1"/>
  <c r="AU40" i="1"/>
  <c r="AU41" i="1"/>
  <c r="AU42" i="1"/>
  <c r="AU43" i="1"/>
  <c r="AU44" i="1"/>
  <c r="AU45" i="1"/>
  <c r="AU46" i="1"/>
  <c r="AU47" i="1"/>
  <c r="AU48" i="1"/>
  <c r="AU49" i="1"/>
  <c r="AU50" i="1"/>
  <c r="AU51" i="1"/>
  <c r="AU52" i="1"/>
  <c r="AU53" i="1"/>
  <c r="AU54" i="1"/>
  <c r="AU55" i="1"/>
  <c r="AU56" i="1"/>
  <c r="AU57" i="1"/>
  <c r="AU58" i="1"/>
  <c r="AU59" i="1"/>
  <c r="AU60" i="1"/>
  <c r="AU61" i="1"/>
  <c r="AU62" i="1"/>
  <c r="AU63" i="1"/>
  <c r="AU64" i="1"/>
  <c r="AU65" i="1"/>
  <c r="AU66" i="1"/>
  <c r="AU67" i="1"/>
  <c r="AU68" i="1"/>
  <c r="AU69" i="1"/>
  <c r="AU70" i="1"/>
  <c r="AU71" i="1"/>
  <c r="AU72" i="1"/>
  <c r="AU73" i="1"/>
  <c r="AU74" i="1"/>
  <c r="AU75" i="1"/>
  <c r="AU76" i="1"/>
  <c r="AU77" i="1"/>
  <c r="AU78" i="1"/>
  <c r="AU79" i="1"/>
  <c r="AU80" i="1"/>
  <c r="AU81" i="1"/>
  <c r="AU3" i="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Y9" i="3" l="1"/>
  <c r="X9" i="3"/>
  <c r="Z9" i="3"/>
  <c r="V10" i="3"/>
  <c r="AE111" i="1"/>
  <c r="AF111" i="1" s="1"/>
  <c r="AO111" i="1"/>
  <c r="AP111" i="1"/>
  <c r="AG111" i="1"/>
  <c r="AH111" i="1"/>
  <c r="AM111" i="1"/>
  <c r="AN111" i="1" s="1"/>
  <c r="AU82" i="1"/>
  <c r="AS84" i="1"/>
  <c r="AU83" i="1"/>
  <c r="X10" i="3" l="1"/>
  <c r="Z10" i="3"/>
  <c r="Y10" i="3"/>
  <c r="V11" i="3"/>
  <c r="AU84" i="1"/>
  <c r="AS85" i="1"/>
  <c r="AB45" i="1"/>
  <c r="AC45" i="1" s="1"/>
  <c r="AD45" i="1" s="1"/>
  <c r="AJ45" i="1"/>
  <c r="AK45" i="1" s="1"/>
  <c r="AL45" i="1" s="1"/>
  <c r="AR45" i="1"/>
  <c r="X11" i="3" l="1"/>
  <c r="Z11" i="3"/>
  <c r="Y11" i="3"/>
  <c r="V12" i="3"/>
  <c r="AU85" i="1"/>
  <c r="AS86" i="1"/>
  <c r="AE45" i="1"/>
  <c r="AF45" i="1" s="1"/>
  <c r="AO45" i="1"/>
  <c r="AP45" i="1"/>
  <c r="AG45" i="1"/>
  <c r="AH45" i="1"/>
  <c r="AM45" i="1"/>
  <c r="AN45" i="1" s="1"/>
  <c r="X12" i="3" l="1"/>
  <c r="Z12" i="3"/>
  <c r="Y12" i="3"/>
  <c r="V13" i="3"/>
  <c r="AU86" i="1"/>
  <c r="AS87" i="1"/>
  <c r="T4" i="1"/>
  <c r="U4" i="1" s="1"/>
  <c r="T3" i="1"/>
  <c r="X13" i="3" l="1"/>
  <c r="Y13" i="3"/>
  <c r="Z13" i="3"/>
  <c r="V14" i="3"/>
  <c r="AU87" i="1"/>
  <c r="AS88" i="1"/>
  <c r="W3" i="1"/>
  <c r="W4" i="1" s="1"/>
  <c r="W5" i="1" s="1"/>
  <c r="W6" i="1" s="1"/>
  <c r="W7" i="1" s="1"/>
  <c r="W8" i="1" s="1"/>
  <c r="W9" i="1" s="1"/>
  <c r="W10" i="1" s="1"/>
  <c r="W11" i="1" s="1"/>
  <c r="W12" i="1" s="1"/>
  <c r="W13" i="1" s="1"/>
  <c r="W14" i="1" s="1"/>
  <c r="W15" i="1" s="1"/>
  <c r="W16" i="1" s="1"/>
  <c r="W17" i="1" s="1"/>
  <c r="W18" i="1" s="1"/>
  <c r="W19" i="1" s="1"/>
  <c r="W20" i="1" s="1"/>
  <c r="W21" i="1" s="1"/>
  <c r="W22" i="1" s="1"/>
  <c r="W23" i="1" s="1"/>
  <c r="W24" i="1" s="1"/>
  <c r="W25" i="1" s="1"/>
  <c r="W26" i="1" s="1"/>
  <c r="W27" i="1" s="1"/>
  <c r="W28" i="1" s="1"/>
  <c r="W29" i="1" s="1"/>
  <c r="W30" i="1" s="1"/>
  <c r="W31" i="1" s="1"/>
  <c r="W32" i="1" s="1"/>
  <c r="W33" i="1" s="1"/>
  <c r="W34" i="1" s="1"/>
  <c r="W35" i="1" s="1"/>
  <c r="W36" i="1" s="1"/>
  <c r="W37" i="1" s="1"/>
  <c r="W38" i="1" s="1"/>
  <c r="W39" i="1" s="1"/>
  <c r="W40" i="1" s="1"/>
  <c r="W41" i="1" s="1"/>
  <c r="W42" i="1" s="1"/>
  <c r="W43" i="1" s="1"/>
  <c r="W44" i="1" s="1"/>
  <c r="W45" i="1" s="1"/>
  <c r="W46" i="1" s="1"/>
  <c r="W47" i="1" s="1"/>
  <c r="W48" i="1" s="1"/>
  <c r="W49" i="1" s="1"/>
  <c r="W50" i="1" s="1"/>
  <c r="W51" i="1" s="1"/>
  <c r="W52" i="1" s="1"/>
  <c r="W53" i="1" s="1"/>
  <c r="W54" i="1" s="1"/>
  <c r="W55" i="1" s="1"/>
  <c r="W56" i="1" s="1"/>
  <c r="W57" i="1" s="1"/>
  <c r="W58" i="1" s="1"/>
  <c r="W59" i="1" s="1"/>
  <c r="W60" i="1" s="1"/>
  <c r="W61" i="1" s="1"/>
  <c r="W62" i="1" s="1"/>
  <c r="W63" i="1" s="1"/>
  <c r="W64" i="1" s="1"/>
  <c r="W65" i="1" s="1"/>
  <c r="W66" i="1" s="1"/>
  <c r="W67" i="1" s="1"/>
  <c r="W68" i="1" s="1"/>
  <c r="W69" i="1" s="1"/>
  <c r="W70" i="1" s="1"/>
  <c r="W71" i="1" s="1"/>
  <c r="W72" i="1" s="1"/>
  <c r="W73" i="1" s="1"/>
  <c r="W74" i="1" s="1"/>
  <c r="W75" i="1" s="1"/>
  <c r="W76" i="1" s="1"/>
  <c r="W77" i="1" s="1"/>
  <c r="W78" i="1" s="1"/>
  <c r="W79" i="1" s="1"/>
  <c r="W80" i="1" s="1"/>
  <c r="W81" i="1" s="1"/>
  <c r="W82" i="1" s="1"/>
  <c r="W83" i="1" s="1"/>
  <c r="W84" i="1" s="1"/>
  <c r="W85" i="1" s="1"/>
  <c r="W86" i="1" s="1"/>
  <c r="W87" i="1" s="1"/>
  <c r="W88" i="1" s="1"/>
  <c r="W89" i="1" s="1"/>
  <c r="W90" i="1" s="1"/>
  <c r="W91" i="1" s="1"/>
  <c r="W92" i="1" s="1"/>
  <c r="W93" i="1" s="1"/>
  <c r="W94" i="1" s="1"/>
  <c r="W95" i="1" s="1"/>
  <c r="W96" i="1" s="1"/>
  <c r="W97" i="1" s="1"/>
  <c r="W98" i="1" s="1"/>
  <c r="W99" i="1" s="1"/>
  <c r="W100" i="1" s="1"/>
  <c r="W101" i="1" s="1"/>
  <c r="W102" i="1" s="1"/>
  <c r="W103" i="1" s="1"/>
  <c r="W104" i="1" s="1"/>
  <c r="W105" i="1" s="1"/>
  <c r="W106" i="1" s="1"/>
  <c r="W107" i="1" s="1"/>
  <c r="W108" i="1" s="1"/>
  <c r="W109" i="1" s="1"/>
  <c r="W110" i="1" s="1"/>
  <c r="W111" i="1" s="1"/>
  <c r="W112" i="1" s="1"/>
  <c r="W113" i="1" s="1"/>
  <c r="W114" i="1" s="1"/>
  <c r="W115" i="1" s="1"/>
  <c r="W116" i="1" s="1"/>
  <c r="W117" i="1" s="1"/>
  <c r="W118" i="1" s="1"/>
  <c r="W119" i="1" s="1"/>
  <c r="W120" i="1" s="1"/>
  <c r="W121" i="1" s="1"/>
  <c r="W122" i="1" s="1"/>
  <c r="W123" i="1" s="1"/>
  <c r="W124" i="1" s="1"/>
  <c r="W125" i="1" s="1"/>
  <c r="W126" i="1" s="1"/>
  <c r="W127" i="1" s="1"/>
  <c r="W128" i="1" s="1"/>
  <c r="W129" i="1" s="1"/>
  <c r="W130" i="1" s="1"/>
  <c r="W131" i="1" s="1"/>
  <c r="W132" i="1" s="1"/>
  <c r="W133" i="1" s="1"/>
  <c r="W134" i="1" s="1"/>
  <c r="W135" i="1" s="1"/>
  <c r="W136" i="1" s="1"/>
  <c r="W137" i="1" s="1"/>
  <c r="W138" i="1" s="1"/>
  <c r="W139" i="1" s="1"/>
  <c r="W140" i="1" s="1"/>
  <c r="W141" i="1" s="1"/>
  <c r="W142" i="1" s="1"/>
  <c r="W143" i="1" s="1"/>
  <c r="W144" i="1" s="1"/>
  <c r="W145" i="1" s="1"/>
  <c r="W146" i="1" s="1"/>
  <c r="W147" i="1" s="1"/>
  <c r="W148" i="1" s="1"/>
  <c r="W149" i="1" s="1"/>
  <c r="W150" i="1" s="1"/>
  <c r="W151" i="1" s="1"/>
  <c r="W152" i="1" s="1"/>
  <c r="W153" i="1" s="1"/>
  <c r="W154" i="1" s="1"/>
  <c r="W155" i="1" s="1"/>
  <c r="W156" i="1" s="1"/>
  <c r="W157" i="1" s="1"/>
  <c r="W158" i="1" s="1"/>
  <c r="W159" i="1" s="1"/>
  <c r="W160" i="1" s="1"/>
  <c r="W161" i="1" s="1"/>
  <c r="W162" i="1" s="1"/>
  <c r="W163" i="1" s="1"/>
  <c r="W164" i="1" s="1"/>
  <c r="W165" i="1" s="1"/>
  <c r="W166" i="1" s="1"/>
  <c r="W167" i="1" s="1"/>
  <c r="W168" i="1" s="1"/>
  <c r="W169" i="1" s="1"/>
  <c r="W170" i="1" s="1"/>
  <c r="W171" i="1" s="1"/>
  <c r="W172" i="1" s="1"/>
  <c r="W173" i="1" s="1"/>
  <c r="W174" i="1" s="1"/>
  <c r="W175" i="1" s="1"/>
  <c r="W176" i="1" s="1"/>
  <c r="W177" i="1" s="1"/>
  <c r="W178" i="1" s="1"/>
  <c r="W179" i="1" s="1"/>
  <c r="W180" i="1" s="1"/>
  <c r="W181" i="1" s="1"/>
  <c r="W182" i="1" s="1"/>
  <c r="W183" i="1" s="1"/>
  <c r="W184" i="1" s="1"/>
  <c r="W185" i="1" s="1"/>
  <c r="W186" i="1" s="1"/>
  <c r="W187" i="1" s="1"/>
  <c r="W188" i="1" s="1"/>
  <c r="W189" i="1" s="1"/>
  <c r="W190" i="1" s="1"/>
  <c r="W191" i="1" s="1"/>
  <c r="W192" i="1" s="1"/>
  <c r="W193" i="1" s="1"/>
  <c r="W194" i="1" s="1"/>
  <c r="W195" i="1" s="1"/>
  <c r="W196" i="1" s="1"/>
  <c r="W197" i="1" s="1"/>
  <c r="W198" i="1" s="1"/>
  <c r="W199" i="1" s="1"/>
  <c r="W200" i="1" s="1"/>
  <c r="W201" i="1" s="1"/>
  <c r="W202" i="1" s="1"/>
  <c r="W203" i="1" s="1"/>
  <c r="W204" i="1" s="1"/>
  <c r="W205" i="1" s="1"/>
  <c r="W206" i="1" s="1"/>
  <c r="W207" i="1" s="1"/>
  <c r="W208" i="1" s="1"/>
  <c r="W209" i="1" s="1"/>
  <c r="W210" i="1" s="1"/>
  <c r="W211" i="1" s="1"/>
  <c r="W212" i="1" s="1"/>
  <c r="W213" i="1" s="1"/>
  <c r="W214" i="1" s="1"/>
  <c r="W215" i="1" s="1"/>
  <c r="W216" i="1" s="1"/>
  <c r="W217" i="1" s="1"/>
  <c r="W218" i="1" s="1"/>
  <c r="W219" i="1" s="1"/>
  <c r="W220" i="1" s="1"/>
  <c r="W221" i="1" s="1"/>
  <c r="W222" i="1" s="1"/>
  <c r="W223" i="1" s="1"/>
  <c r="W224" i="1" s="1"/>
  <c r="W225" i="1" s="1"/>
  <c r="W226" i="1" s="1"/>
  <c r="W227" i="1" s="1"/>
  <c r="W228" i="1" s="1"/>
  <c r="W229" i="1" s="1"/>
  <c r="W230" i="1" s="1"/>
  <c r="W231" i="1" s="1"/>
  <c r="W232" i="1" s="1"/>
  <c r="W233" i="1" s="1"/>
  <c r="W234" i="1" s="1"/>
  <c r="W235" i="1" s="1"/>
  <c r="W236" i="1" s="1"/>
  <c r="W237" i="1" s="1"/>
  <c r="W238" i="1" s="1"/>
  <c r="W239" i="1" s="1"/>
  <c r="W240" i="1" s="1"/>
  <c r="W241" i="1" s="1"/>
  <c r="W242" i="1" s="1"/>
  <c r="W243" i="1" s="1"/>
  <c r="W244" i="1" s="1"/>
  <c r="W245" i="1" s="1"/>
  <c r="W246" i="1" s="1"/>
  <c r="W247" i="1" s="1"/>
  <c r="W248" i="1" s="1"/>
  <c r="W249" i="1" s="1"/>
  <c r="W250" i="1" s="1"/>
  <c r="W251" i="1" s="1"/>
  <c r="W252" i="1" s="1"/>
  <c r="W253" i="1" s="1"/>
  <c r="W254" i="1" s="1"/>
  <c r="W255" i="1" s="1"/>
  <c r="W256" i="1" s="1"/>
  <c r="W257" i="1" s="1"/>
  <c r="W258" i="1" s="1"/>
  <c r="W259" i="1" s="1"/>
  <c r="W260" i="1" s="1"/>
  <c r="W261" i="1" s="1"/>
  <c r="W262" i="1" s="1"/>
  <c r="W263" i="1" s="1"/>
  <c r="W264" i="1" s="1"/>
  <c r="W265" i="1" s="1"/>
  <c r="W266" i="1" s="1"/>
  <c r="W267" i="1" s="1"/>
  <c r="W268" i="1" s="1"/>
  <c r="W269" i="1" s="1"/>
  <c r="W270" i="1" s="1"/>
  <c r="W271" i="1" s="1"/>
  <c r="W272" i="1" s="1"/>
  <c r="W273" i="1" s="1"/>
  <c r="W274" i="1" s="1"/>
  <c r="W275" i="1" s="1"/>
  <c r="W276" i="1" s="1"/>
  <c r="W277" i="1" s="1"/>
  <c r="W278" i="1" s="1"/>
  <c r="W279" i="1" s="1"/>
  <c r="W280" i="1" s="1"/>
  <c r="W281" i="1" s="1"/>
  <c r="W282" i="1" s="1"/>
  <c r="W283" i="1" s="1"/>
  <c r="W284" i="1" s="1"/>
  <c r="W285" i="1" s="1"/>
  <c r="W286" i="1" s="1"/>
  <c r="W287" i="1" s="1"/>
  <c r="W288" i="1" s="1"/>
  <c r="W289" i="1" s="1"/>
  <c r="W290" i="1" s="1"/>
  <c r="W291" i="1" s="1"/>
  <c r="W292" i="1" s="1"/>
  <c r="W293" i="1" s="1"/>
  <c r="W294" i="1" s="1"/>
  <c r="W295" i="1" s="1"/>
  <c r="W296" i="1" s="1"/>
  <c r="W297" i="1" s="1"/>
  <c r="W298" i="1" s="1"/>
  <c r="W299" i="1" s="1"/>
  <c r="W300" i="1" s="1"/>
  <c r="W301" i="1" s="1"/>
  <c r="W302" i="1" s="1"/>
  <c r="W303" i="1" s="1"/>
  <c r="W304" i="1" s="1"/>
  <c r="W305" i="1" s="1"/>
  <c r="W306" i="1" s="1"/>
  <c r="W307" i="1" s="1"/>
  <c r="W308" i="1" s="1"/>
  <c r="W309" i="1" s="1"/>
  <c r="W310" i="1" s="1"/>
  <c r="W311" i="1" s="1"/>
  <c r="W312" i="1" s="1"/>
  <c r="W313" i="1" s="1"/>
  <c r="W314" i="1" s="1"/>
  <c r="W315" i="1" s="1"/>
  <c r="W316" i="1" s="1"/>
  <c r="W317" i="1" s="1"/>
  <c r="W318" i="1" s="1"/>
  <c r="W319" i="1" s="1"/>
  <c r="W320" i="1" s="1"/>
  <c r="W321" i="1" s="1"/>
  <c r="W322" i="1" s="1"/>
  <c r="W323" i="1" s="1"/>
  <c r="W324" i="1" s="1"/>
  <c r="W325" i="1" s="1"/>
  <c r="W326" i="1" s="1"/>
  <c r="W327" i="1" s="1"/>
  <c r="W328" i="1" s="1"/>
  <c r="W329" i="1" s="1"/>
  <c r="W330" i="1" s="1"/>
  <c r="W331" i="1" s="1"/>
  <c r="W332" i="1" s="1"/>
  <c r="W333" i="1" s="1"/>
  <c r="W334" i="1" s="1"/>
  <c r="W335" i="1" s="1"/>
  <c r="W336" i="1" s="1"/>
  <c r="W337" i="1" s="1"/>
  <c r="W338" i="1" s="1"/>
  <c r="W339" i="1" s="1"/>
  <c r="W340" i="1" s="1"/>
  <c r="W341" i="1" s="1"/>
  <c r="W342" i="1" s="1"/>
  <c r="W343" i="1" s="1"/>
  <c r="W344" i="1" s="1"/>
  <c r="W345" i="1" s="1"/>
  <c r="W346" i="1" s="1"/>
  <c r="W347" i="1" s="1"/>
  <c r="W348" i="1" s="1"/>
  <c r="W349" i="1" s="1"/>
  <c r="W350" i="1" s="1"/>
  <c r="W351" i="1" s="1"/>
  <c r="W352" i="1" s="1"/>
  <c r="W353" i="1" s="1"/>
  <c r="W354" i="1" s="1"/>
  <c r="W355" i="1" s="1"/>
  <c r="W356" i="1" s="1"/>
  <c r="W357" i="1" s="1"/>
  <c r="W358" i="1" s="1"/>
  <c r="W359" i="1" s="1"/>
  <c r="W360" i="1" s="1"/>
  <c r="W361" i="1" s="1"/>
  <c r="W362" i="1" s="1"/>
  <c r="W363" i="1" s="1"/>
  <c r="W364" i="1" s="1"/>
  <c r="W365" i="1" s="1"/>
  <c r="W366" i="1" s="1"/>
  <c r="W367" i="1" s="1"/>
  <c r="W368" i="1" s="1"/>
  <c r="W369" i="1" s="1"/>
  <c r="W370" i="1" s="1"/>
  <c r="W371" i="1" s="1"/>
  <c r="W372" i="1" s="1"/>
  <c r="W373" i="1" s="1"/>
  <c r="W374" i="1" s="1"/>
  <c r="W375" i="1" s="1"/>
  <c r="W376" i="1" s="1"/>
  <c r="W377" i="1" s="1"/>
  <c r="W378" i="1" s="1"/>
  <c r="W379" i="1" s="1"/>
  <c r="W380" i="1" s="1"/>
  <c r="W381" i="1" s="1"/>
  <c r="W382" i="1" s="1"/>
  <c r="W383" i="1" s="1"/>
  <c r="W384" i="1" s="1"/>
  <c r="W385" i="1" s="1"/>
  <c r="W386" i="1" s="1"/>
  <c r="W387" i="1" s="1"/>
  <c r="W388" i="1" s="1"/>
  <c r="W389" i="1" s="1"/>
  <c r="W390" i="1" s="1"/>
  <c r="W391" i="1" s="1"/>
  <c r="W392" i="1" s="1"/>
  <c r="W393" i="1" s="1"/>
  <c r="W394" i="1" s="1"/>
  <c r="W395" i="1" s="1"/>
  <c r="W396" i="1" s="1"/>
  <c r="W397" i="1" s="1"/>
  <c r="W398" i="1" s="1"/>
  <c r="W399" i="1" s="1"/>
  <c r="W400" i="1" s="1"/>
  <c r="W401" i="1" s="1"/>
  <c r="W402" i="1" s="1"/>
  <c r="W403" i="1" s="1"/>
  <c r="W404" i="1" s="1"/>
  <c r="W405" i="1" s="1"/>
  <c r="W406" i="1" s="1"/>
  <c r="W407" i="1" s="1"/>
  <c r="W408" i="1" s="1"/>
  <c r="W409" i="1" s="1"/>
  <c r="W410" i="1" s="1"/>
  <c r="W411" i="1" s="1"/>
  <c r="W412" i="1" s="1"/>
  <c r="W413" i="1" s="1"/>
  <c r="W414" i="1" s="1"/>
  <c r="W415" i="1" s="1"/>
  <c r="W416" i="1" s="1"/>
  <c r="W417" i="1" s="1"/>
  <c r="W418" i="1" s="1"/>
  <c r="W419" i="1" s="1"/>
  <c r="W420" i="1" s="1"/>
  <c r="W421" i="1" s="1"/>
  <c r="W422" i="1" s="1"/>
  <c r="W423" i="1" s="1"/>
  <c r="W424" i="1" s="1"/>
  <c r="W425" i="1" s="1"/>
  <c r="W426" i="1" s="1"/>
  <c r="W427" i="1" s="1"/>
  <c r="W428" i="1" s="1"/>
  <c r="W429" i="1" s="1"/>
  <c r="W430" i="1" s="1"/>
  <c r="W431" i="1" s="1"/>
  <c r="W432" i="1" s="1"/>
  <c r="W433" i="1" s="1"/>
  <c r="W434" i="1" s="1"/>
  <c r="W435" i="1" s="1"/>
  <c r="W436" i="1" s="1"/>
  <c r="W437" i="1" s="1"/>
  <c r="W438" i="1" s="1"/>
  <c r="W439" i="1" s="1"/>
  <c r="W440" i="1" s="1"/>
  <c r="W441" i="1" s="1"/>
  <c r="W442" i="1" s="1"/>
  <c r="W443" i="1" s="1"/>
  <c r="W444" i="1" s="1"/>
  <c r="W445" i="1" s="1"/>
  <c r="W446" i="1" s="1"/>
  <c r="W447" i="1" s="1"/>
  <c r="W448" i="1" s="1"/>
  <c r="W449" i="1" s="1"/>
  <c r="W450" i="1" s="1"/>
  <c r="W451" i="1" s="1"/>
  <c r="W452" i="1" s="1"/>
  <c r="W453" i="1" s="1"/>
  <c r="W454" i="1" s="1"/>
  <c r="W455" i="1" s="1"/>
  <c r="W456" i="1" s="1"/>
  <c r="W457" i="1" s="1"/>
  <c r="W458" i="1" s="1"/>
  <c r="W459" i="1" s="1"/>
  <c r="W460" i="1" s="1"/>
  <c r="W461" i="1" s="1"/>
  <c r="W462" i="1" s="1"/>
  <c r="W463" i="1" s="1"/>
  <c r="W464" i="1" s="1"/>
  <c r="U3" i="1"/>
  <c r="V3" i="1" s="1"/>
  <c r="W465" i="1" l="1"/>
  <c r="W466" i="1" s="1"/>
  <c r="W467" i="1" s="1"/>
  <c r="W468" i="1" s="1"/>
  <c r="W469" i="1" s="1"/>
  <c r="W470" i="1" s="1"/>
  <c r="W471" i="1" s="1"/>
  <c r="W472" i="1" s="1"/>
  <c r="W473" i="1" s="1"/>
  <c r="W474" i="1" s="1"/>
  <c r="W475" i="1" s="1"/>
  <c r="W476" i="1" s="1"/>
  <c r="W477" i="1" s="1"/>
  <c r="W478" i="1" s="1"/>
  <c r="W479" i="1" s="1"/>
  <c r="W480" i="1" s="1"/>
  <c r="W481" i="1" s="1"/>
  <c r="W482" i="1" s="1"/>
  <c r="W483" i="1" s="1"/>
  <c r="W484" i="1" s="1"/>
  <c r="W485" i="1" s="1"/>
  <c r="W486" i="1" s="1"/>
  <c r="W487" i="1" s="1"/>
  <c r="W488" i="1" s="1"/>
  <c r="W489" i="1" s="1"/>
  <c r="W490" i="1" s="1"/>
  <c r="W491" i="1" s="1"/>
  <c r="W492" i="1" s="1"/>
  <c r="W493" i="1" s="1"/>
  <c r="W494" i="1" s="1"/>
  <c r="W495" i="1" s="1"/>
  <c r="W496" i="1" s="1"/>
  <c r="W497" i="1" s="1"/>
  <c r="W498" i="1" s="1"/>
  <c r="W499" i="1" s="1"/>
  <c r="W500" i="1" s="1"/>
  <c r="W501" i="1" s="1"/>
  <c r="W502" i="1" s="1"/>
  <c r="W503" i="1" s="1"/>
  <c r="W504" i="1" s="1"/>
  <c r="W505" i="1" s="1"/>
  <c r="W506" i="1" s="1"/>
  <c r="W507" i="1" s="1"/>
  <c r="W508" i="1" s="1"/>
  <c r="W509" i="1" s="1"/>
  <c r="W510" i="1" s="1"/>
  <c r="W511" i="1" s="1"/>
  <c r="W512" i="1" s="1"/>
  <c r="W513" i="1" s="1"/>
  <c r="W514" i="1" s="1"/>
  <c r="W515" i="1" s="1"/>
  <c r="W516" i="1" s="1"/>
  <c r="W517" i="1" s="1"/>
  <c r="W518" i="1" s="1"/>
  <c r="W519" i="1" s="1"/>
  <c r="W520" i="1" s="1"/>
  <c r="W521" i="1" s="1"/>
  <c r="W522" i="1" s="1"/>
  <c r="W523" i="1" s="1"/>
  <c r="W524" i="1" s="1"/>
  <c r="W525" i="1" s="1"/>
  <c r="W526" i="1" s="1"/>
  <c r="W527" i="1" s="1"/>
  <c r="W528" i="1" s="1"/>
  <c r="W529" i="1" s="1"/>
  <c r="W530" i="1" s="1"/>
  <c r="W531" i="1" s="1"/>
  <c r="W532" i="1" s="1"/>
  <c r="W533" i="1" s="1"/>
  <c r="W534" i="1" s="1"/>
  <c r="W535" i="1" s="1"/>
  <c r="W536" i="1" s="1"/>
  <c r="W537" i="1" s="1"/>
  <c r="W538" i="1" s="1"/>
  <c r="W539" i="1" s="1"/>
  <c r="W540" i="1" s="1"/>
  <c r="W541" i="1" s="1"/>
  <c r="W542" i="1" s="1"/>
  <c r="W543" i="1" s="1"/>
  <c r="W544" i="1" s="1"/>
  <c r="W545" i="1" s="1"/>
  <c r="W546" i="1" s="1"/>
  <c r="W547" i="1" s="1"/>
  <c r="W548" i="1" s="1"/>
  <c r="X14" i="3"/>
  <c r="Z14" i="3"/>
  <c r="Y14" i="3"/>
  <c r="V15" i="3"/>
  <c r="AU88" i="1"/>
  <c r="AS89" i="1"/>
  <c r="Y3" i="1"/>
  <c r="V4" i="1"/>
  <c r="V5" i="1" s="1"/>
  <c r="X3" i="1"/>
  <c r="Z3" i="1"/>
  <c r="V6" i="1" l="1"/>
  <c r="X5" i="1"/>
  <c r="Y5" i="1"/>
  <c r="Z5" i="1"/>
  <c r="X15" i="3"/>
  <c r="Z15" i="3"/>
  <c r="Y15" i="3"/>
  <c r="V16" i="3"/>
  <c r="AS90" i="1"/>
  <c r="AU89" i="1"/>
  <c r="X4" i="1"/>
  <c r="Y4" i="1"/>
  <c r="Z4" i="1"/>
  <c r="Z6" i="1" l="1"/>
  <c r="V7" i="1"/>
  <c r="Y6" i="1"/>
  <c r="X6" i="1"/>
  <c r="X16" i="3"/>
  <c r="Z16" i="3"/>
  <c r="Y16" i="3"/>
  <c r="V17" i="3"/>
  <c r="AS91" i="1"/>
  <c r="AU90" i="1"/>
  <c r="V8" i="1" l="1"/>
  <c r="Y7" i="1"/>
  <c r="X7" i="1"/>
  <c r="Z7" i="1"/>
  <c r="X17" i="3"/>
  <c r="Z17" i="3"/>
  <c r="Y17" i="3"/>
  <c r="V18" i="3"/>
  <c r="AS92" i="1"/>
  <c r="AU91" i="1"/>
  <c r="X8" i="1" l="1"/>
  <c r="Z8" i="1"/>
  <c r="Y8" i="1"/>
  <c r="V9" i="1"/>
  <c r="X18" i="3"/>
  <c r="Z18" i="3"/>
  <c r="Y18" i="3"/>
  <c r="V19" i="3"/>
  <c r="AU92" i="1"/>
  <c r="AS93" i="1"/>
  <c r="X9" i="1" l="1"/>
  <c r="Y9" i="1"/>
  <c r="Z9" i="1"/>
  <c r="V10" i="1"/>
  <c r="X19" i="3"/>
  <c r="Y19" i="3"/>
  <c r="Z19" i="3"/>
  <c r="V20" i="3"/>
  <c r="AU93" i="1"/>
  <c r="AS94" i="1"/>
  <c r="Z10" i="1" l="1"/>
  <c r="Y10" i="1"/>
  <c r="V11" i="1"/>
  <c r="X10" i="1"/>
  <c r="X20" i="3"/>
  <c r="Z20" i="3"/>
  <c r="Y20" i="3"/>
  <c r="V21" i="3"/>
  <c r="AU94" i="1"/>
  <c r="AS95" i="1"/>
  <c r="X11" i="1" l="1"/>
  <c r="V12" i="1"/>
  <c r="Z11" i="1"/>
  <c r="Y11" i="1"/>
  <c r="X21" i="3"/>
  <c r="Z21" i="3"/>
  <c r="Y21" i="3"/>
  <c r="V22" i="3"/>
  <c r="AU95" i="1"/>
  <c r="AS96" i="1"/>
  <c r="X12" i="1" l="1"/>
  <c r="Z12" i="1"/>
  <c r="Y12" i="1"/>
  <c r="V13" i="1"/>
  <c r="X22" i="3"/>
  <c r="Z22" i="3"/>
  <c r="Y22" i="3"/>
  <c r="V23" i="3"/>
  <c r="AS97" i="1"/>
  <c r="AU96" i="1"/>
  <c r="X13" i="1" l="1"/>
  <c r="Y13" i="1"/>
  <c r="Z13" i="1"/>
  <c r="V14" i="1"/>
  <c r="X23" i="3"/>
  <c r="Z23" i="3"/>
  <c r="Y23" i="3"/>
  <c r="V24" i="3"/>
  <c r="AS98" i="1"/>
  <c r="AU97" i="1"/>
  <c r="Z14" i="1" l="1"/>
  <c r="Y14" i="1"/>
  <c r="X14" i="1"/>
  <c r="V15" i="1"/>
  <c r="X24" i="3"/>
  <c r="Y24" i="3"/>
  <c r="Z24" i="3"/>
  <c r="V25" i="3"/>
  <c r="AS99" i="1"/>
  <c r="AU98" i="1"/>
  <c r="X15" i="1" l="1"/>
  <c r="Z15" i="1"/>
  <c r="V16" i="1"/>
  <c r="Y15" i="1"/>
  <c r="X25" i="3"/>
  <c r="Z25" i="3"/>
  <c r="Y25" i="3"/>
  <c r="V26" i="3"/>
  <c r="AS100" i="1"/>
  <c r="AU99" i="1"/>
  <c r="X16" i="1" l="1"/>
  <c r="Z16" i="1"/>
  <c r="V17" i="1"/>
  <c r="Y16" i="1"/>
  <c r="X26" i="3"/>
  <c r="Y26" i="3"/>
  <c r="Z26" i="3"/>
  <c r="V27" i="3"/>
  <c r="AU100" i="1"/>
  <c r="AS101" i="1"/>
  <c r="X17" i="1" l="1"/>
  <c r="Z17" i="1"/>
  <c r="V18" i="1"/>
  <c r="Y17" i="1"/>
  <c r="X27" i="3"/>
  <c r="Z27" i="3"/>
  <c r="Y27" i="3"/>
  <c r="V28" i="3"/>
  <c r="AU101" i="1"/>
  <c r="AS102" i="1"/>
  <c r="Z18" i="1" l="1"/>
  <c r="V19" i="1"/>
  <c r="X18" i="1"/>
  <c r="Y18" i="1"/>
  <c r="X28" i="3"/>
  <c r="Y28" i="3"/>
  <c r="Z28" i="3"/>
  <c r="V29" i="3"/>
  <c r="AU102" i="1"/>
  <c r="AS103" i="1"/>
  <c r="X19" i="1" l="1"/>
  <c r="Z19" i="1"/>
  <c r="Y19" i="1"/>
  <c r="V20" i="1"/>
  <c r="X29" i="3"/>
  <c r="Z29" i="3"/>
  <c r="Y29" i="3"/>
  <c r="V30" i="3"/>
  <c r="AU103" i="1"/>
  <c r="AS104" i="1"/>
  <c r="X20" i="1" l="1"/>
  <c r="Z20" i="1"/>
  <c r="V21" i="1"/>
  <c r="Y20" i="1"/>
  <c r="X30" i="3"/>
  <c r="Z30" i="3"/>
  <c r="Y30" i="3"/>
  <c r="V31" i="3"/>
  <c r="AU104" i="1"/>
  <c r="AS105" i="1"/>
  <c r="X21" i="1" l="1"/>
  <c r="Y21" i="1"/>
  <c r="Z21" i="1"/>
  <c r="V22" i="1"/>
  <c r="X31" i="3"/>
  <c r="Z31" i="3"/>
  <c r="Y31" i="3"/>
  <c r="V32" i="3"/>
  <c r="AS106" i="1"/>
  <c r="AU105" i="1"/>
  <c r="Z22" i="1" l="1"/>
  <c r="Y22" i="1"/>
  <c r="X22" i="1"/>
  <c r="V23" i="1"/>
  <c r="X32" i="3"/>
  <c r="Y32" i="3"/>
  <c r="Z32" i="3"/>
  <c r="V33" i="3"/>
  <c r="AS107" i="1"/>
  <c r="AU106" i="1"/>
  <c r="X23" i="1" l="1"/>
  <c r="V24" i="1"/>
  <c r="Y23" i="1"/>
  <c r="Z23" i="1"/>
  <c r="X33" i="3"/>
  <c r="Z33" i="3"/>
  <c r="Y33" i="3"/>
  <c r="V34" i="3"/>
  <c r="AS108" i="1"/>
  <c r="AU107" i="1"/>
  <c r="X24" i="1" l="1"/>
  <c r="Z24" i="1"/>
  <c r="Y24" i="1"/>
  <c r="V25" i="1"/>
  <c r="X34" i="3"/>
  <c r="Y34" i="3"/>
  <c r="Z34" i="3"/>
  <c r="V35" i="3"/>
  <c r="AU108" i="1"/>
  <c r="AS109" i="1"/>
  <c r="X25" i="1" l="1"/>
  <c r="Y25" i="1"/>
  <c r="Z25" i="1"/>
  <c r="V26" i="1"/>
  <c r="X35" i="3"/>
  <c r="Z35" i="3"/>
  <c r="Y35" i="3"/>
  <c r="V36" i="3"/>
  <c r="AU109" i="1"/>
  <c r="AS110" i="1"/>
  <c r="V27" i="1" l="1"/>
  <c r="Y26" i="1"/>
  <c r="Z26" i="1"/>
  <c r="X26" i="1"/>
  <c r="Z36" i="3"/>
  <c r="X36" i="3"/>
  <c r="Y36" i="3"/>
  <c r="V37" i="3"/>
  <c r="AU110" i="1"/>
  <c r="AS111" i="1"/>
  <c r="AS112" i="1" s="1"/>
  <c r="Y27" i="1" l="1"/>
  <c r="X27" i="1"/>
  <c r="Z27" i="1"/>
  <c r="V28" i="1"/>
  <c r="Z37" i="3"/>
  <c r="Y37" i="3"/>
  <c r="X37" i="3"/>
  <c r="V38" i="3"/>
  <c r="AS113" i="1"/>
  <c r="AU113" i="1" s="1"/>
  <c r="AU112" i="1"/>
  <c r="AU111" i="1"/>
  <c r="Z28" i="1" l="1"/>
  <c r="Y28" i="1"/>
  <c r="X28" i="1"/>
  <c r="V29" i="1"/>
  <c r="Z38" i="3"/>
  <c r="Y38" i="3"/>
  <c r="X38" i="3"/>
  <c r="V39" i="3"/>
  <c r="AS114" i="1"/>
  <c r="AU114" i="1" s="1"/>
  <c r="V30" i="1" l="1"/>
  <c r="Z29" i="1"/>
  <c r="X29" i="1"/>
  <c r="Y29" i="1"/>
  <c r="Z39" i="3"/>
  <c r="V40" i="3"/>
  <c r="X39" i="3"/>
  <c r="Y39" i="3"/>
  <c r="AS115" i="1"/>
  <c r="Z30" i="1" l="1"/>
  <c r="X30" i="1"/>
  <c r="V31" i="1"/>
  <c r="Y30" i="1"/>
  <c r="Z40" i="3"/>
  <c r="Y40" i="3"/>
  <c r="X40" i="3"/>
  <c r="V41" i="3"/>
  <c r="AS116" i="1"/>
  <c r="AU115" i="1"/>
  <c r="X31" i="1" l="1"/>
  <c r="Z31" i="1"/>
  <c r="Y31" i="1"/>
  <c r="V32" i="1"/>
  <c r="Z41" i="3"/>
  <c r="V42" i="3"/>
  <c r="Y41" i="3"/>
  <c r="X41" i="3"/>
  <c r="AS117" i="1"/>
  <c r="AU116" i="1"/>
  <c r="Y32" i="1" l="1"/>
  <c r="Z32" i="1"/>
  <c r="V33" i="1"/>
  <c r="X32" i="1"/>
  <c r="Z42" i="3"/>
  <c r="V43" i="3"/>
  <c r="X42" i="3"/>
  <c r="Y42" i="3"/>
  <c r="AU117" i="1"/>
  <c r="AS118" i="1"/>
  <c r="X33" i="1" l="1"/>
  <c r="Y33" i="1"/>
  <c r="V34" i="1"/>
  <c r="Z33" i="1"/>
  <c r="Z43" i="3"/>
  <c r="Y43" i="3"/>
  <c r="X43" i="3"/>
  <c r="V44" i="3"/>
  <c r="AU118" i="1"/>
  <c r="AS119" i="1"/>
  <c r="Y34" i="1" l="1"/>
  <c r="V35" i="1"/>
  <c r="Z34" i="1"/>
  <c r="X34" i="1"/>
  <c r="Z44" i="3"/>
  <c r="X44" i="3"/>
  <c r="Y44" i="3"/>
  <c r="V45" i="3"/>
  <c r="AU119" i="1"/>
  <c r="AS120" i="1"/>
  <c r="Z35" i="1" l="1"/>
  <c r="Y35" i="1"/>
  <c r="X35" i="1"/>
  <c r="V36" i="1"/>
  <c r="X45" i="3"/>
  <c r="Z45" i="3"/>
  <c r="Y45" i="3"/>
  <c r="V46" i="3"/>
  <c r="AU120" i="1"/>
  <c r="AS121" i="1"/>
  <c r="Z36" i="1" l="1"/>
  <c r="Y36" i="1"/>
  <c r="V37" i="1"/>
  <c r="X36" i="1"/>
  <c r="Y46" i="3"/>
  <c r="X46" i="3"/>
  <c r="V47" i="3"/>
  <c r="Z46" i="3"/>
  <c r="AU121" i="1"/>
  <c r="AS122" i="1"/>
  <c r="Y37" i="1" l="1"/>
  <c r="Z37" i="1"/>
  <c r="V38" i="1"/>
  <c r="X37" i="1"/>
  <c r="Y47" i="3"/>
  <c r="Z47" i="3"/>
  <c r="X47" i="3"/>
  <c r="V48" i="3"/>
  <c r="AS123" i="1"/>
  <c r="AU122" i="1"/>
  <c r="X38" i="1" l="1"/>
  <c r="Z38" i="1"/>
  <c r="V39" i="1"/>
  <c r="Y38" i="1"/>
  <c r="Y48" i="3"/>
  <c r="Z48" i="3"/>
  <c r="X48" i="3"/>
  <c r="V49" i="3"/>
  <c r="V50" i="3" s="1"/>
  <c r="AS124" i="1"/>
  <c r="AS125" i="1" s="1"/>
  <c r="AU123" i="1"/>
  <c r="Z50" i="3" l="1"/>
  <c r="V51" i="3"/>
  <c r="Y50" i="3"/>
  <c r="X50" i="3"/>
  <c r="Z39" i="1"/>
  <c r="V40" i="1"/>
  <c r="X39" i="1"/>
  <c r="Y39" i="1"/>
  <c r="Y49" i="3"/>
  <c r="Z49" i="3"/>
  <c r="X49" i="3"/>
  <c r="AS126" i="1"/>
  <c r="AS127" i="1" s="1"/>
  <c r="AU127" i="1" s="1"/>
  <c r="AU125" i="1"/>
  <c r="AU124" i="1"/>
  <c r="Z51" i="3" l="1"/>
  <c r="X51" i="3"/>
  <c r="Y51" i="3"/>
  <c r="V52" i="3"/>
  <c r="X40" i="1"/>
  <c r="Y40" i="1"/>
  <c r="V41" i="1"/>
  <c r="Z40" i="1"/>
  <c r="AU126" i="1"/>
  <c r="AS128" i="1"/>
  <c r="AS129" i="1" s="1"/>
  <c r="AU129" i="1" s="1"/>
  <c r="Z52" i="3" l="1"/>
  <c r="V53" i="3"/>
  <c r="Y52" i="3"/>
  <c r="X52" i="3"/>
  <c r="Z41" i="1"/>
  <c r="Y41" i="1"/>
  <c r="V42" i="1"/>
  <c r="X41" i="1"/>
  <c r="AU128" i="1"/>
  <c r="AS130" i="1"/>
  <c r="AU130" i="1" s="1"/>
  <c r="Z53" i="3" l="1"/>
  <c r="V54" i="3"/>
  <c r="X53" i="3"/>
  <c r="Y53" i="3"/>
  <c r="Y42" i="1"/>
  <c r="X42" i="1"/>
  <c r="V43" i="1"/>
  <c r="Z42" i="1"/>
  <c r="AS131" i="1"/>
  <c r="AU131" i="1" s="1"/>
  <c r="Z54" i="3" l="1"/>
  <c r="Y54" i="3"/>
  <c r="V55" i="3"/>
  <c r="X54" i="3"/>
  <c r="Z43" i="1"/>
  <c r="V44" i="1"/>
  <c r="X43" i="1"/>
  <c r="Y43" i="1"/>
  <c r="AS132" i="1"/>
  <c r="AU132" i="1" s="1"/>
  <c r="Z55" i="3" l="1"/>
  <c r="X55" i="3"/>
  <c r="Y55" i="3"/>
  <c r="V56" i="3"/>
  <c r="X44" i="1"/>
  <c r="V45" i="1"/>
  <c r="Z44" i="1"/>
  <c r="Y44" i="1"/>
  <c r="AS133" i="1"/>
  <c r="AU133" i="1" s="1"/>
  <c r="Z56" i="3" l="1"/>
  <c r="X56" i="3"/>
  <c r="Y56" i="3"/>
  <c r="V57" i="3"/>
  <c r="Z45" i="1"/>
  <c r="X45" i="1"/>
  <c r="V46" i="1"/>
  <c r="Y45" i="1"/>
  <c r="AS134" i="1"/>
  <c r="AU134" i="1" s="1"/>
  <c r="Z57" i="3" l="1"/>
  <c r="X57" i="3"/>
  <c r="Y57" i="3"/>
  <c r="V58" i="3"/>
  <c r="Z46" i="1"/>
  <c r="X46" i="1"/>
  <c r="V47" i="1"/>
  <c r="Y46" i="1"/>
  <c r="AS135" i="1"/>
  <c r="AS136" i="1" s="1"/>
  <c r="Z58" i="3" l="1"/>
  <c r="X58" i="3"/>
  <c r="Y58" i="3"/>
  <c r="V59" i="3"/>
  <c r="X47" i="1"/>
  <c r="V48" i="1"/>
  <c r="Z47" i="1"/>
  <c r="Y47" i="1"/>
  <c r="AU135" i="1"/>
  <c r="AS137" i="1"/>
  <c r="AU136" i="1"/>
  <c r="Z59" i="3" l="1"/>
  <c r="X59" i="3"/>
  <c r="Y59" i="3"/>
  <c r="V60" i="3"/>
  <c r="X48" i="1"/>
  <c r="Y48" i="1"/>
  <c r="V49" i="1"/>
  <c r="Z48" i="1"/>
  <c r="AU137" i="1"/>
  <c r="AS138" i="1"/>
  <c r="Z60" i="3" l="1"/>
  <c r="Y60" i="3"/>
  <c r="X60" i="3"/>
  <c r="V61" i="3"/>
  <c r="Y49" i="1"/>
  <c r="X49" i="1"/>
  <c r="Z49" i="1"/>
  <c r="V50" i="1"/>
  <c r="AU138" i="1"/>
  <c r="AS139" i="1"/>
  <c r="Z61" i="3" l="1"/>
  <c r="X61" i="3"/>
  <c r="Y61" i="3"/>
  <c r="V62" i="3"/>
  <c r="V51" i="1"/>
  <c r="Y50" i="1"/>
  <c r="Z50" i="1"/>
  <c r="X50" i="1"/>
  <c r="AU139" i="1"/>
  <c r="AS140" i="1"/>
  <c r="AS141" i="1" s="1"/>
  <c r="Z62" i="3" l="1"/>
  <c r="X62" i="3"/>
  <c r="Y62" i="3"/>
  <c r="V63" i="3"/>
  <c r="X51" i="1"/>
  <c r="Z51" i="1"/>
  <c r="V52" i="1"/>
  <c r="Y51" i="1"/>
  <c r="AU141" i="1"/>
  <c r="AS142" i="1"/>
  <c r="AU142" i="1" s="1"/>
  <c r="AU140" i="1"/>
  <c r="Z63" i="3" l="1"/>
  <c r="X63" i="3"/>
  <c r="Y63" i="3"/>
  <c r="V64" i="3"/>
  <c r="X52" i="1"/>
  <c r="Z52" i="1"/>
  <c r="V53" i="1"/>
  <c r="Y52" i="1"/>
  <c r="AS143" i="1"/>
  <c r="Z64" i="3" l="1"/>
  <c r="X64" i="3"/>
  <c r="Y64" i="3"/>
  <c r="V65" i="3"/>
  <c r="X53" i="1"/>
  <c r="V54" i="1"/>
  <c r="Z53" i="1"/>
  <c r="Y53" i="1"/>
  <c r="AS144" i="1"/>
  <c r="AU143" i="1"/>
  <c r="Z65" i="3" l="1"/>
  <c r="X65" i="3"/>
  <c r="Y65" i="3"/>
  <c r="V66" i="3"/>
  <c r="X54" i="1"/>
  <c r="Z54" i="1"/>
  <c r="V55" i="1"/>
  <c r="Y54" i="1"/>
  <c r="AS145" i="1"/>
  <c r="AU144" i="1"/>
  <c r="Z66" i="3" l="1"/>
  <c r="X66" i="3"/>
  <c r="Y66" i="3"/>
  <c r="V67" i="3"/>
  <c r="X55" i="1"/>
  <c r="Y55" i="1"/>
  <c r="V56" i="1"/>
  <c r="Z55" i="1"/>
  <c r="AS146" i="1"/>
  <c r="AU145" i="1"/>
  <c r="Z67" i="3" l="1"/>
  <c r="Y67" i="3"/>
  <c r="X67" i="3"/>
  <c r="V68" i="3"/>
  <c r="X56" i="1"/>
  <c r="V57" i="1"/>
  <c r="Y56" i="1"/>
  <c r="Z56" i="1"/>
  <c r="AU146" i="1"/>
  <c r="AS147" i="1"/>
  <c r="Z68" i="3" l="1"/>
  <c r="Y68" i="3"/>
  <c r="X68" i="3"/>
  <c r="V69" i="3"/>
  <c r="Z57" i="1"/>
  <c r="V58" i="1"/>
  <c r="X57" i="1"/>
  <c r="Y57" i="1"/>
  <c r="AU147" i="1"/>
  <c r="AS148" i="1"/>
  <c r="Z69" i="3" l="1"/>
  <c r="X69" i="3"/>
  <c r="Y69" i="3"/>
  <c r="V70" i="3"/>
  <c r="Z58" i="1"/>
  <c r="Y58" i="1"/>
  <c r="X58" i="1"/>
  <c r="V59" i="1"/>
  <c r="AU148" i="1"/>
  <c r="AS149" i="1"/>
  <c r="Z70" i="3" l="1"/>
  <c r="Y70" i="3"/>
  <c r="V71" i="3"/>
  <c r="X70" i="3"/>
  <c r="V60" i="1"/>
  <c r="X59" i="1"/>
  <c r="Y59" i="1"/>
  <c r="Z59" i="1"/>
  <c r="AU149" i="1"/>
  <c r="AS150" i="1"/>
  <c r="Z71" i="3" l="1"/>
  <c r="V72" i="3"/>
  <c r="X71" i="3"/>
  <c r="Y71" i="3"/>
  <c r="X60" i="1"/>
  <c r="Z60" i="1"/>
  <c r="Y60" i="1"/>
  <c r="V61" i="1"/>
  <c r="AS151" i="1"/>
  <c r="AU150" i="1"/>
  <c r="Z72" i="3" l="1"/>
  <c r="X72" i="3"/>
  <c r="Y72" i="3"/>
  <c r="V73" i="3"/>
  <c r="Z61" i="1"/>
  <c r="V62" i="1"/>
  <c r="Y61" i="1"/>
  <c r="X61" i="1"/>
  <c r="AS152" i="1"/>
  <c r="AU151" i="1"/>
  <c r="Z73" i="3" l="1"/>
  <c r="X73" i="3"/>
  <c r="Y73" i="3"/>
  <c r="V74" i="3"/>
  <c r="Z62" i="1"/>
  <c r="Y62" i="1"/>
  <c r="V63" i="1"/>
  <c r="X62" i="1"/>
  <c r="AS153" i="1"/>
  <c r="AU152" i="1"/>
  <c r="Z74" i="3" l="1"/>
  <c r="X74" i="3"/>
  <c r="Y74" i="3"/>
  <c r="V75" i="3"/>
  <c r="X63" i="1"/>
  <c r="V64" i="1"/>
  <c r="Y63" i="1"/>
  <c r="Z63" i="1"/>
  <c r="AS154" i="1"/>
  <c r="AU153" i="1"/>
  <c r="Z75" i="3" l="1"/>
  <c r="Y75" i="3"/>
  <c r="X75" i="3"/>
  <c r="V76" i="3"/>
  <c r="Z64" i="1"/>
  <c r="X64" i="1"/>
  <c r="Y64" i="1"/>
  <c r="V65" i="1"/>
  <c r="AU154" i="1"/>
  <c r="AS155" i="1"/>
  <c r="Z76" i="3" l="1"/>
  <c r="Y76" i="3"/>
  <c r="X76" i="3"/>
  <c r="V77" i="3"/>
  <c r="X65" i="1"/>
  <c r="Y65" i="1"/>
  <c r="Z65" i="1"/>
  <c r="V66" i="1"/>
  <c r="AU155" i="1"/>
  <c r="AS156" i="1"/>
  <c r="Z77" i="3" l="1"/>
  <c r="X77" i="3"/>
  <c r="Y77" i="3"/>
  <c r="V78" i="3"/>
  <c r="X66" i="1"/>
  <c r="V67" i="1"/>
  <c r="Y66" i="1"/>
  <c r="Z66" i="1"/>
  <c r="AU156" i="1"/>
  <c r="AS157" i="1"/>
  <c r="Z78" i="3" l="1"/>
  <c r="X78" i="3"/>
  <c r="Y78" i="3"/>
  <c r="V79" i="3"/>
  <c r="Y67" i="1"/>
  <c r="Z67" i="1"/>
  <c r="V68" i="1"/>
  <c r="X67" i="1"/>
  <c r="AU157" i="1"/>
  <c r="AS158" i="1"/>
  <c r="Z79" i="3" l="1"/>
  <c r="X79" i="3"/>
  <c r="Y79" i="3"/>
  <c r="V80" i="3"/>
  <c r="Z68" i="1"/>
  <c r="X68" i="1"/>
  <c r="V69" i="1"/>
  <c r="Y68" i="1"/>
  <c r="AU158" i="1"/>
  <c r="AS159" i="1"/>
  <c r="Z80" i="3" l="1"/>
  <c r="X80" i="3"/>
  <c r="Y80" i="3"/>
  <c r="V81" i="3"/>
  <c r="X69" i="1"/>
  <c r="Z69" i="1"/>
  <c r="Y69" i="1"/>
  <c r="V70" i="1"/>
  <c r="AS160" i="1"/>
  <c r="AU159" i="1"/>
  <c r="Z81" i="3" l="1"/>
  <c r="X81" i="3"/>
  <c r="V82" i="3"/>
  <c r="Y81" i="3"/>
  <c r="Z70" i="1"/>
  <c r="X70" i="1"/>
  <c r="Y70" i="1"/>
  <c r="V71" i="1"/>
  <c r="AS161" i="1"/>
  <c r="AU160" i="1"/>
  <c r="Z82" i="3" l="1"/>
  <c r="X82" i="3"/>
  <c r="Y82" i="3"/>
  <c r="V83" i="3"/>
  <c r="V72" i="1"/>
  <c r="Y71" i="1"/>
  <c r="X71" i="1"/>
  <c r="Z71" i="1"/>
  <c r="AS162" i="1"/>
  <c r="AU161" i="1"/>
  <c r="Z83" i="3" l="1"/>
  <c r="Y83" i="3"/>
  <c r="X83" i="3"/>
  <c r="V84" i="3"/>
  <c r="Z72" i="1"/>
  <c r="Y72" i="1"/>
  <c r="V73" i="1"/>
  <c r="X72" i="1"/>
  <c r="AU162" i="1"/>
  <c r="AS163" i="1"/>
  <c r="Z84" i="3" l="1"/>
  <c r="Y84" i="3"/>
  <c r="X84" i="3"/>
  <c r="V85" i="3"/>
  <c r="X73" i="1"/>
  <c r="Z73" i="1"/>
  <c r="Y73" i="1"/>
  <c r="V74" i="1"/>
  <c r="AU163" i="1"/>
  <c r="AS164" i="1"/>
  <c r="Z85" i="3" l="1"/>
  <c r="X85" i="3"/>
  <c r="Y85" i="3"/>
  <c r="V86" i="3"/>
  <c r="Z74" i="1"/>
  <c r="Y74" i="1"/>
  <c r="X74" i="1"/>
  <c r="V75" i="1"/>
  <c r="AU164" i="1"/>
  <c r="AS165" i="1"/>
  <c r="Z86" i="3" l="1"/>
  <c r="X86" i="3"/>
  <c r="Y86" i="3"/>
  <c r="V87" i="3"/>
  <c r="Z75" i="1"/>
  <c r="X75" i="1"/>
  <c r="V76" i="1"/>
  <c r="Y75" i="1"/>
  <c r="AU165" i="1"/>
  <c r="AS166" i="1"/>
  <c r="Z87" i="3" l="1"/>
  <c r="X87" i="3"/>
  <c r="Y87" i="3"/>
  <c r="V88" i="3"/>
  <c r="X76" i="1"/>
  <c r="V77" i="1"/>
  <c r="Y76" i="1"/>
  <c r="Z76" i="1"/>
  <c r="AS167" i="1"/>
  <c r="AS168" i="1" s="1"/>
  <c r="AU166" i="1"/>
  <c r="Z88" i="3" l="1"/>
  <c r="X88" i="3"/>
  <c r="Y88" i="3"/>
  <c r="V89" i="3"/>
  <c r="X77" i="1"/>
  <c r="Y77" i="1"/>
  <c r="V78" i="1"/>
  <c r="Z77" i="1"/>
  <c r="AU167" i="1"/>
  <c r="Z89" i="3" l="1"/>
  <c r="X89" i="3"/>
  <c r="Y89" i="3"/>
  <c r="V90" i="3"/>
  <c r="X78" i="1"/>
  <c r="V79" i="1"/>
  <c r="Z78" i="1"/>
  <c r="Y78" i="1"/>
  <c r="AS169" i="1"/>
  <c r="AU168" i="1"/>
  <c r="Z90" i="3" l="1"/>
  <c r="X90" i="3"/>
  <c r="Y90" i="3"/>
  <c r="V91" i="3"/>
  <c r="Y79" i="1"/>
  <c r="X79" i="1"/>
  <c r="Z79" i="1"/>
  <c r="V80" i="1"/>
  <c r="AU169" i="1"/>
  <c r="AS170" i="1"/>
  <c r="Z91" i="3" l="1"/>
  <c r="X91" i="3"/>
  <c r="Y91" i="3"/>
  <c r="V92" i="3"/>
  <c r="X80" i="1"/>
  <c r="V81" i="1"/>
  <c r="Y80" i="1"/>
  <c r="Z80" i="1"/>
  <c r="AU170" i="1"/>
  <c r="AS171" i="1"/>
  <c r="Z92" i="3" l="1"/>
  <c r="Y92" i="3"/>
  <c r="X92" i="3"/>
  <c r="V93" i="3"/>
  <c r="Z81" i="1"/>
  <c r="X81" i="1"/>
  <c r="Y81" i="1"/>
  <c r="V82" i="1"/>
  <c r="AU171" i="1"/>
  <c r="AS172" i="1"/>
  <c r="Z93" i="3" l="1"/>
  <c r="X93" i="3"/>
  <c r="Y93" i="3"/>
  <c r="V94" i="3"/>
  <c r="Y82" i="1"/>
  <c r="Z82" i="1"/>
  <c r="V83" i="1"/>
  <c r="X82" i="1"/>
  <c r="AU172" i="1"/>
  <c r="AS173" i="1"/>
  <c r="Z94" i="3" l="1"/>
  <c r="X94" i="3"/>
  <c r="Y94" i="3"/>
  <c r="V95" i="3"/>
  <c r="Y83" i="1"/>
  <c r="X83" i="1"/>
  <c r="V84" i="1"/>
  <c r="Z83" i="1"/>
  <c r="AU173" i="1"/>
  <c r="AS174" i="1"/>
  <c r="Z95" i="3" l="1"/>
  <c r="X95" i="3"/>
  <c r="Y95" i="3"/>
  <c r="V96" i="3"/>
  <c r="X84" i="1"/>
  <c r="Z84" i="1"/>
  <c r="V85" i="1"/>
  <c r="Y84" i="1"/>
  <c r="AS175" i="1"/>
  <c r="AS176" i="1" s="1"/>
  <c r="AU176" i="1" s="1"/>
  <c r="AU174" i="1"/>
  <c r="Z96" i="3" l="1"/>
  <c r="X96" i="3"/>
  <c r="Y96" i="3"/>
  <c r="V97" i="3"/>
  <c r="Z85" i="1"/>
  <c r="X85" i="1"/>
  <c r="V86" i="1"/>
  <c r="Y85" i="1"/>
  <c r="AU175" i="1"/>
  <c r="Z97" i="3" l="1"/>
  <c r="X97" i="3"/>
  <c r="Y97" i="3"/>
  <c r="V98" i="3"/>
  <c r="X86" i="1"/>
  <c r="Y86" i="1"/>
  <c r="Z86" i="1"/>
  <c r="V87" i="1"/>
  <c r="AS177" i="1"/>
  <c r="AS178" i="1" s="1"/>
  <c r="Z98" i="3" l="1"/>
  <c r="X98" i="3"/>
  <c r="Y98" i="3"/>
  <c r="V99" i="3"/>
  <c r="Z87" i="1"/>
  <c r="Y87" i="1"/>
  <c r="V88" i="1"/>
  <c r="X87" i="1"/>
  <c r="AS179" i="1"/>
  <c r="AS180" i="1" s="1"/>
  <c r="AS181" i="1" s="1"/>
  <c r="AS182" i="1" s="1"/>
  <c r="AU178" i="1"/>
  <c r="AU177" i="1"/>
  <c r="Z99" i="3" l="1"/>
  <c r="X99" i="3"/>
  <c r="Y99" i="3"/>
  <c r="V100" i="3"/>
  <c r="X88" i="1"/>
  <c r="Y88" i="1"/>
  <c r="Z88" i="1"/>
  <c r="V89" i="1"/>
  <c r="AS183" i="1"/>
  <c r="AU182" i="1"/>
  <c r="AU179" i="1"/>
  <c r="Z100" i="3" l="1"/>
  <c r="Y100" i="3"/>
  <c r="X100" i="3"/>
  <c r="V101" i="3"/>
  <c r="X89" i="1"/>
  <c r="Y89" i="1"/>
  <c r="V90" i="1"/>
  <c r="Z89" i="1"/>
  <c r="AS184" i="1"/>
  <c r="AU184" i="1" s="1"/>
  <c r="AU183" i="1"/>
  <c r="AU180" i="1"/>
  <c r="Z101" i="3" l="1"/>
  <c r="X101" i="3"/>
  <c r="Y101" i="3"/>
  <c r="V102" i="3"/>
  <c r="Y90" i="1"/>
  <c r="X90" i="1"/>
  <c r="Z90" i="1"/>
  <c r="V91" i="1"/>
  <c r="AU181" i="1"/>
  <c r="Z102" i="3" l="1"/>
  <c r="X102" i="3"/>
  <c r="Y102" i="3"/>
  <c r="V103" i="3"/>
  <c r="X91" i="1"/>
  <c r="Z91" i="1"/>
  <c r="V92" i="1"/>
  <c r="Y91" i="1"/>
  <c r="AS185" i="1"/>
  <c r="Z103" i="3" l="1"/>
  <c r="X103" i="3"/>
  <c r="Y103" i="3"/>
  <c r="V104" i="3"/>
  <c r="Y92" i="1"/>
  <c r="V93" i="1"/>
  <c r="X92" i="1"/>
  <c r="Z92" i="1"/>
  <c r="AS186" i="1"/>
  <c r="AU185" i="1"/>
  <c r="Z104" i="3" l="1"/>
  <c r="X104" i="3"/>
  <c r="Y104" i="3"/>
  <c r="V105" i="3"/>
  <c r="Z93" i="1"/>
  <c r="X93" i="1"/>
  <c r="Y93" i="1"/>
  <c r="V94" i="1"/>
  <c r="AS187" i="1"/>
  <c r="AU186" i="1"/>
  <c r="Z105" i="3" l="1"/>
  <c r="X105" i="3"/>
  <c r="Y105" i="3"/>
  <c r="V106" i="3"/>
  <c r="X94" i="1"/>
  <c r="Y94" i="1"/>
  <c r="V95" i="1"/>
  <c r="Z94" i="1"/>
  <c r="AU187" i="1"/>
  <c r="AS188" i="1"/>
  <c r="Z106" i="3" l="1"/>
  <c r="X106" i="3"/>
  <c r="Y106" i="3"/>
  <c r="V107" i="3"/>
  <c r="Y95" i="1"/>
  <c r="X95" i="1"/>
  <c r="Z95" i="1"/>
  <c r="V96" i="1"/>
  <c r="AU188" i="1"/>
  <c r="AS189" i="1"/>
  <c r="Z107" i="3" l="1"/>
  <c r="Y107" i="3"/>
  <c r="X107" i="3"/>
  <c r="V108" i="3"/>
  <c r="X96" i="1"/>
  <c r="V97" i="1"/>
  <c r="Y96" i="1"/>
  <c r="Z96" i="1"/>
  <c r="AU189" i="1"/>
  <c r="AS190" i="1"/>
  <c r="Z108" i="3" l="1"/>
  <c r="Y108" i="3"/>
  <c r="V109" i="3"/>
  <c r="X108" i="3"/>
  <c r="Z97" i="1"/>
  <c r="X97" i="1"/>
  <c r="V98" i="1"/>
  <c r="Y97" i="1"/>
  <c r="AU190" i="1"/>
  <c r="AS191" i="1"/>
  <c r="Z109" i="3" l="1"/>
  <c r="X109" i="3"/>
  <c r="Y109" i="3"/>
  <c r="V110" i="3"/>
  <c r="Z98" i="1"/>
  <c r="Y98" i="1"/>
  <c r="V99" i="1"/>
  <c r="X98" i="1"/>
  <c r="AU191" i="1"/>
  <c r="AS192" i="1"/>
  <c r="Z110" i="3" l="1"/>
  <c r="X110" i="3"/>
  <c r="Y110" i="3"/>
  <c r="V111" i="3"/>
  <c r="Y99" i="1"/>
  <c r="X99" i="1"/>
  <c r="Z99" i="1"/>
  <c r="V100" i="1"/>
  <c r="AS193" i="1"/>
  <c r="AU192" i="1"/>
  <c r="Z111" i="3" l="1"/>
  <c r="X111" i="3"/>
  <c r="Y111" i="3"/>
  <c r="V112" i="3"/>
  <c r="Z100" i="1"/>
  <c r="Y100" i="1"/>
  <c r="X100" i="1"/>
  <c r="V101" i="1"/>
  <c r="AS194" i="1"/>
  <c r="AU193" i="1"/>
  <c r="Z112" i="3" l="1"/>
  <c r="X112" i="3"/>
  <c r="Y112" i="3"/>
  <c r="V113" i="3"/>
  <c r="Z101" i="1"/>
  <c r="V102" i="1"/>
  <c r="X101" i="1"/>
  <c r="Y101" i="1"/>
  <c r="AS195" i="1"/>
  <c r="AU194" i="1"/>
  <c r="Z113" i="3" l="1"/>
  <c r="X113" i="3"/>
  <c r="Y113" i="3"/>
  <c r="V114" i="3"/>
  <c r="Z102" i="1"/>
  <c r="X102" i="1"/>
  <c r="V103" i="1"/>
  <c r="Y102" i="1"/>
  <c r="AU195" i="1"/>
  <c r="AS196" i="1"/>
  <c r="Z114" i="3" l="1"/>
  <c r="Y114" i="3"/>
  <c r="X114" i="3"/>
  <c r="V115" i="3"/>
  <c r="Y103" i="1"/>
  <c r="Z103" i="1"/>
  <c r="X103" i="1"/>
  <c r="V104" i="1"/>
  <c r="AU196" i="1"/>
  <c r="AS197" i="1"/>
  <c r="AS198" i="1" s="1"/>
  <c r="AS199" i="1" s="1"/>
  <c r="Z115" i="3" l="1"/>
  <c r="Y115" i="3"/>
  <c r="X115" i="3"/>
  <c r="V116" i="3"/>
  <c r="Z104" i="1"/>
  <c r="Y104" i="1"/>
  <c r="X104" i="1"/>
  <c r="V105" i="1"/>
  <c r="AU197" i="1"/>
  <c r="Z116" i="3" l="1"/>
  <c r="Y116" i="3"/>
  <c r="V117" i="3"/>
  <c r="X116" i="3"/>
  <c r="Z105" i="1"/>
  <c r="X105" i="1"/>
  <c r="V106" i="1"/>
  <c r="Y105" i="1"/>
  <c r="AS200" i="1"/>
  <c r="AU198" i="1"/>
  <c r="Z117" i="3" l="1"/>
  <c r="X117" i="3"/>
  <c r="V118" i="3"/>
  <c r="Y117" i="3"/>
  <c r="Y106" i="1"/>
  <c r="X106" i="1"/>
  <c r="V107" i="1"/>
  <c r="Z106" i="1"/>
  <c r="AU200" i="1"/>
  <c r="AS201" i="1"/>
  <c r="AU199" i="1"/>
  <c r="Z118" i="3" l="1"/>
  <c r="X118" i="3"/>
  <c r="Y118" i="3"/>
  <c r="V119" i="3"/>
  <c r="Z107" i="1"/>
  <c r="X107" i="1"/>
  <c r="Y107" i="1"/>
  <c r="V108" i="1"/>
  <c r="AS202" i="1"/>
  <c r="AU201" i="1"/>
  <c r="Z119" i="3" l="1"/>
  <c r="X119" i="3"/>
  <c r="Y119" i="3"/>
  <c r="V120" i="3"/>
  <c r="Z108" i="1"/>
  <c r="Y108" i="1"/>
  <c r="X108" i="1"/>
  <c r="V109" i="1"/>
  <c r="AU202" i="1"/>
  <c r="AS203" i="1"/>
  <c r="Z120" i="3" l="1"/>
  <c r="X120" i="3"/>
  <c r="Y120" i="3"/>
  <c r="V121" i="3"/>
  <c r="X109" i="1"/>
  <c r="Y109" i="1"/>
  <c r="Z109" i="1"/>
  <c r="V110" i="1"/>
  <c r="AS204" i="1"/>
  <c r="AU203" i="1"/>
  <c r="Z121" i="3" l="1"/>
  <c r="X121" i="3"/>
  <c r="Y121" i="3"/>
  <c r="V122" i="3"/>
  <c r="Z110" i="1"/>
  <c r="Y110" i="1"/>
  <c r="X110" i="1"/>
  <c r="V111" i="1"/>
  <c r="AU204" i="1"/>
  <c r="AS205" i="1"/>
  <c r="Z122" i="3" l="1"/>
  <c r="Y122" i="3"/>
  <c r="X122" i="3"/>
  <c r="V123" i="3"/>
  <c r="X111" i="1"/>
  <c r="V112" i="1"/>
  <c r="Z111" i="1"/>
  <c r="Y111" i="1"/>
  <c r="AU205" i="1"/>
  <c r="AS206" i="1"/>
  <c r="Z123" i="3" l="1"/>
  <c r="X123" i="3"/>
  <c r="Y123" i="3"/>
  <c r="V124" i="3"/>
  <c r="X112" i="1"/>
  <c r="Y112" i="1"/>
  <c r="V113" i="1"/>
  <c r="Z112" i="1"/>
  <c r="AU206" i="1"/>
  <c r="AS207" i="1"/>
  <c r="Z124" i="3" l="1"/>
  <c r="Y124" i="3"/>
  <c r="V125" i="3"/>
  <c r="X124" i="3"/>
  <c r="Y113" i="1"/>
  <c r="X113" i="1"/>
  <c r="Z113" i="1"/>
  <c r="V114" i="1"/>
  <c r="AS208" i="1"/>
  <c r="AS209" i="1" s="1"/>
  <c r="AS210" i="1" s="1"/>
  <c r="AU207" i="1"/>
  <c r="Z125" i="3" l="1"/>
  <c r="X125" i="3"/>
  <c r="Y125" i="3"/>
  <c r="V126" i="3"/>
  <c r="Z114" i="1"/>
  <c r="X114" i="1"/>
  <c r="V115" i="1"/>
  <c r="Y114" i="1"/>
  <c r="AU208" i="1"/>
  <c r="Z126" i="3" l="1"/>
  <c r="X126" i="3"/>
  <c r="Y126" i="3"/>
  <c r="V127" i="3"/>
  <c r="Y115" i="1"/>
  <c r="X115" i="1"/>
  <c r="Z115" i="1"/>
  <c r="V116" i="1"/>
  <c r="AU209" i="1"/>
  <c r="Z127" i="3" l="1"/>
  <c r="X127" i="3"/>
  <c r="Y127" i="3"/>
  <c r="V128" i="3"/>
  <c r="Y116" i="1"/>
  <c r="Z116" i="1"/>
  <c r="X116" i="1"/>
  <c r="V117" i="1"/>
  <c r="AU210" i="1"/>
  <c r="AS211" i="1"/>
  <c r="Z128" i="3" l="1"/>
  <c r="X128" i="3"/>
  <c r="Y128" i="3"/>
  <c r="V129" i="3"/>
  <c r="Y117" i="1"/>
  <c r="V118" i="1"/>
  <c r="Z117" i="1"/>
  <c r="X117" i="1"/>
  <c r="AU211" i="1"/>
  <c r="AS212" i="1"/>
  <c r="Z129" i="3" l="1"/>
  <c r="X129" i="3"/>
  <c r="Y129" i="3"/>
  <c r="V130" i="3"/>
  <c r="X118" i="1"/>
  <c r="Y118" i="1"/>
  <c r="V119" i="1"/>
  <c r="Z118" i="1"/>
  <c r="AU212" i="1"/>
  <c r="AS213" i="1"/>
  <c r="Z130" i="3" l="1"/>
  <c r="Y130" i="3"/>
  <c r="X130" i="3"/>
  <c r="V131" i="3"/>
  <c r="Z119" i="1"/>
  <c r="V120" i="1"/>
  <c r="X119" i="1"/>
  <c r="Y119" i="1"/>
  <c r="AU213" i="1"/>
  <c r="AS214" i="1"/>
  <c r="Z131" i="3" l="1"/>
  <c r="Y131" i="3"/>
  <c r="X131" i="3"/>
  <c r="V132" i="3"/>
  <c r="X120" i="1"/>
  <c r="Y120" i="1"/>
  <c r="V121" i="1"/>
  <c r="Z120" i="1"/>
  <c r="AS215" i="1"/>
  <c r="AU214" i="1"/>
  <c r="Z132" i="3" l="1"/>
  <c r="Y132" i="3"/>
  <c r="X132" i="3"/>
  <c r="X121" i="1"/>
  <c r="Z121" i="1"/>
  <c r="Y121" i="1"/>
  <c r="V122" i="1"/>
  <c r="AS216" i="1"/>
  <c r="AU215" i="1"/>
  <c r="Z122" i="1" l="1"/>
  <c r="X122" i="1"/>
  <c r="V123" i="1"/>
  <c r="Y122" i="1"/>
  <c r="AS217" i="1"/>
  <c r="AU216" i="1"/>
  <c r="Z123" i="1" l="1"/>
  <c r="V124" i="1"/>
  <c r="Y123" i="1"/>
  <c r="X123" i="1"/>
  <c r="AS218" i="1"/>
  <c r="AU217" i="1"/>
  <c r="Y124" i="1" l="1"/>
  <c r="Z124" i="1"/>
  <c r="V125" i="1"/>
  <c r="X124" i="1"/>
  <c r="AU218" i="1"/>
  <c r="AS219" i="1"/>
  <c r="Y125" i="1" l="1"/>
  <c r="Z125" i="1"/>
  <c r="V126" i="1"/>
  <c r="X125" i="1"/>
  <c r="AS220" i="1"/>
  <c r="AU219" i="1"/>
  <c r="X126" i="1" l="1"/>
  <c r="Z126" i="1"/>
  <c r="V127" i="1"/>
  <c r="Y126" i="1"/>
  <c r="AU220" i="1"/>
  <c r="AS221" i="1"/>
  <c r="X127" i="1" l="1"/>
  <c r="V128" i="1"/>
  <c r="Y127" i="1"/>
  <c r="Z127" i="1"/>
  <c r="AU221" i="1"/>
  <c r="AS222" i="1"/>
  <c r="X128" i="1" l="1"/>
  <c r="V129" i="1"/>
  <c r="Y128" i="1"/>
  <c r="Z128" i="1"/>
  <c r="AS223" i="1"/>
  <c r="AU222" i="1"/>
  <c r="X129" i="1" l="1"/>
  <c r="Z129" i="1"/>
  <c r="V130" i="1"/>
  <c r="Y129" i="1"/>
  <c r="AU223" i="1"/>
  <c r="AS224" i="1"/>
  <c r="X130" i="1" l="1"/>
  <c r="Y130" i="1"/>
  <c r="Z130" i="1"/>
  <c r="V131" i="1"/>
  <c r="AS225" i="1"/>
  <c r="AU224" i="1"/>
  <c r="Z131" i="1" l="1"/>
  <c r="X131" i="1"/>
  <c r="Y131" i="1"/>
  <c r="V132" i="1"/>
  <c r="AS226" i="1"/>
  <c r="AU225" i="1"/>
  <c r="Y132" i="1" l="1"/>
  <c r="V133" i="1"/>
  <c r="Z132" i="1"/>
  <c r="X132" i="1"/>
  <c r="AU226" i="1"/>
  <c r="AS227" i="1"/>
  <c r="Z133" i="1" l="1"/>
  <c r="Y133" i="1"/>
  <c r="X133" i="1"/>
  <c r="V134" i="1"/>
  <c r="AU227" i="1"/>
  <c r="AS228" i="1"/>
  <c r="AS229" i="1" s="1"/>
  <c r="Y134" i="1" l="1"/>
  <c r="X134" i="1"/>
  <c r="Z134" i="1"/>
  <c r="V135" i="1"/>
  <c r="AS230" i="1"/>
  <c r="AS231" i="1" s="1"/>
  <c r="AS232" i="1" s="1"/>
  <c r="AS233" i="1" s="1"/>
  <c r="AS234" i="1" s="1"/>
  <c r="AS235" i="1" s="1"/>
  <c r="AU229" i="1"/>
  <c r="AU228" i="1"/>
  <c r="Y135" i="1" l="1"/>
  <c r="Z135" i="1"/>
  <c r="X135" i="1"/>
  <c r="V136" i="1"/>
  <c r="AS236" i="1"/>
  <c r="AU230" i="1"/>
  <c r="AU231" i="1"/>
  <c r="Z136" i="1" l="1"/>
  <c r="Y136" i="1"/>
  <c r="X136" i="1"/>
  <c r="V137" i="1"/>
  <c r="AS237" i="1"/>
  <c r="AU236" i="1"/>
  <c r="Z137" i="1" l="1"/>
  <c r="V138" i="1"/>
  <c r="X137" i="1"/>
  <c r="Y137" i="1"/>
  <c r="AS238" i="1"/>
  <c r="AU237" i="1"/>
  <c r="AU232" i="1"/>
  <c r="X138" i="1" l="1"/>
  <c r="Z138" i="1"/>
  <c r="Y138" i="1"/>
  <c r="V139" i="1"/>
  <c r="AS239" i="1"/>
  <c r="AU238" i="1"/>
  <c r="AU233" i="1"/>
  <c r="Y139" i="1" l="1"/>
  <c r="X139" i="1"/>
  <c r="Z139" i="1"/>
  <c r="V140" i="1"/>
  <c r="AS240" i="1"/>
  <c r="AU239" i="1"/>
  <c r="AU234" i="1"/>
  <c r="Y140" i="1" l="1"/>
  <c r="X140" i="1"/>
  <c r="V141" i="1"/>
  <c r="Z140" i="1"/>
  <c r="AS241" i="1"/>
  <c r="AU240" i="1"/>
  <c r="AU235" i="1"/>
  <c r="Y141" i="1" l="1"/>
  <c r="Z141" i="1"/>
  <c r="X141" i="1"/>
  <c r="V142" i="1"/>
  <c r="AS242" i="1"/>
  <c r="AS243" i="1" s="1"/>
  <c r="AU241" i="1"/>
  <c r="Y142" i="1" l="1"/>
  <c r="X142" i="1"/>
  <c r="Z142" i="1"/>
  <c r="V143" i="1"/>
  <c r="AS244" i="1"/>
  <c r="AU243" i="1"/>
  <c r="AU242" i="1"/>
  <c r="Z143" i="1" l="1"/>
  <c r="V144" i="1"/>
  <c r="Y143" i="1"/>
  <c r="X143" i="1"/>
  <c r="AS245" i="1"/>
  <c r="AU244" i="1"/>
  <c r="Y144" i="1" l="1"/>
  <c r="Z144" i="1"/>
  <c r="X144" i="1"/>
  <c r="V145" i="1"/>
  <c r="AS246" i="1"/>
  <c r="AU245" i="1"/>
  <c r="X145" i="1" l="1"/>
  <c r="Y145" i="1"/>
  <c r="V146" i="1"/>
  <c r="Z145" i="1"/>
  <c r="AS247" i="1"/>
  <c r="AU246" i="1"/>
  <c r="Z146" i="1" l="1"/>
  <c r="X146" i="1"/>
  <c r="Y146" i="1"/>
  <c r="V147" i="1"/>
  <c r="AS248" i="1"/>
  <c r="AU247" i="1"/>
  <c r="Z147" i="1" l="1"/>
  <c r="Y147" i="1"/>
  <c r="X147" i="1"/>
  <c r="V148" i="1"/>
  <c r="AS249" i="1"/>
  <c r="AU248" i="1"/>
  <c r="Y148" i="1" l="1"/>
  <c r="X148" i="1"/>
  <c r="V149" i="1"/>
  <c r="Z148" i="1"/>
  <c r="AS250" i="1"/>
  <c r="AU249" i="1"/>
  <c r="V150" i="1" l="1"/>
  <c r="Y149" i="1"/>
  <c r="Z149" i="1"/>
  <c r="X149" i="1"/>
  <c r="AS251" i="1"/>
  <c r="AU250" i="1"/>
  <c r="V151" i="1" l="1"/>
  <c r="Y150" i="1"/>
  <c r="Z150" i="1"/>
  <c r="X150" i="1"/>
  <c r="AS252" i="1"/>
  <c r="AU251" i="1"/>
  <c r="V152" i="1" l="1"/>
  <c r="X151" i="1"/>
  <c r="Z151" i="1"/>
  <c r="Y151" i="1"/>
  <c r="AU252" i="1"/>
  <c r="AS253" i="1"/>
  <c r="AS254" i="1" s="1"/>
  <c r="Y152" i="1" l="1"/>
  <c r="V153" i="1"/>
  <c r="Z152" i="1"/>
  <c r="X152" i="1"/>
  <c r="AS255" i="1"/>
  <c r="AU254" i="1"/>
  <c r="AU253" i="1"/>
  <c r="X153" i="1" l="1"/>
  <c r="V154" i="1"/>
  <c r="Y153" i="1"/>
  <c r="Z153" i="1"/>
  <c r="AS256" i="1"/>
  <c r="AU255" i="1"/>
  <c r="Y154" i="1" l="1"/>
  <c r="Z154" i="1"/>
  <c r="V155" i="1"/>
  <c r="X154" i="1"/>
  <c r="AS257" i="1"/>
  <c r="AU256" i="1"/>
  <c r="Y155" i="1" l="1"/>
  <c r="Z155" i="1"/>
  <c r="X155" i="1"/>
  <c r="V156" i="1"/>
  <c r="AS258" i="1"/>
  <c r="AU257" i="1"/>
  <c r="Y156" i="1" l="1"/>
  <c r="Z156" i="1"/>
  <c r="V157" i="1"/>
  <c r="X156" i="1"/>
  <c r="AS259" i="1"/>
  <c r="AU258" i="1"/>
  <c r="X157" i="1" l="1"/>
  <c r="Y157" i="1"/>
  <c r="V158" i="1"/>
  <c r="Z157" i="1"/>
  <c r="AS260" i="1"/>
  <c r="AU259" i="1"/>
  <c r="Z158" i="1" l="1"/>
  <c r="Y158" i="1"/>
  <c r="V159" i="1"/>
  <c r="X158" i="1"/>
  <c r="AS261" i="1"/>
  <c r="AU260" i="1"/>
  <c r="X159" i="1" l="1"/>
  <c r="V160" i="1"/>
  <c r="Y159" i="1"/>
  <c r="Z159" i="1"/>
  <c r="AS262" i="1"/>
  <c r="AU261" i="1"/>
  <c r="Z160" i="1" l="1"/>
  <c r="V161" i="1"/>
  <c r="X160" i="1"/>
  <c r="Y160" i="1"/>
  <c r="AS263" i="1"/>
  <c r="AU262" i="1"/>
  <c r="X161" i="1" l="1"/>
  <c r="Z161" i="1"/>
  <c r="Y161" i="1"/>
  <c r="V162" i="1"/>
  <c r="AS264" i="1"/>
  <c r="AU263" i="1"/>
  <c r="Z162" i="1" l="1"/>
  <c r="X162" i="1"/>
  <c r="Y162" i="1"/>
  <c r="V163" i="1"/>
  <c r="AS265" i="1"/>
  <c r="AU264" i="1"/>
  <c r="X163" i="1" l="1"/>
  <c r="Z163" i="1"/>
  <c r="Y163" i="1"/>
  <c r="V164" i="1"/>
  <c r="AS266" i="1"/>
  <c r="AU265" i="1"/>
  <c r="X164" i="1" l="1"/>
  <c r="Z164" i="1"/>
  <c r="Y164" i="1"/>
  <c r="V165" i="1"/>
  <c r="AS267" i="1"/>
  <c r="AU266" i="1"/>
  <c r="Y165" i="1" l="1"/>
  <c r="X165" i="1"/>
  <c r="Z165" i="1"/>
  <c r="V166" i="1"/>
  <c r="AS268" i="1"/>
  <c r="AU267" i="1"/>
  <c r="Z166" i="1" l="1"/>
  <c r="V167" i="1"/>
  <c r="X166" i="1"/>
  <c r="Y166" i="1"/>
  <c r="AS269" i="1"/>
  <c r="AU268" i="1"/>
  <c r="X167" i="1" l="1"/>
  <c r="V168" i="1"/>
  <c r="Z167" i="1"/>
  <c r="Y167" i="1"/>
  <c r="AS270" i="1"/>
  <c r="AU269" i="1"/>
  <c r="X168" i="1" l="1"/>
  <c r="Z168" i="1"/>
  <c r="Y168" i="1"/>
  <c r="V169" i="1"/>
  <c r="AS271" i="1"/>
  <c r="AU270" i="1"/>
  <c r="Y169" i="1" l="1"/>
  <c r="X169" i="1"/>
  <c r="Z169" i="1"/>
  <c r="V170" i="1"/>
  <c r="AS272" i="1"/>
  <c r="AU271" i="1"/>
  <c r="Z170" i="1" l="1"/>
  <c r="V171" i="1"/>
  <c r="Y170" i="1"/>
  <c r="X170" i="1"/>
  <c r="AS273" i="1"/>
  <c r="AU272" i="1"/>
  <c r="Y171" i="1" l="1"/>
  <c r="V172" i="1"/>
  <c r="Z171" i="1"/>
  <c r="X171" i="1"/>
  <c r="AS274" i="1"/>
  <c r="AU273" i="1"/>
  <c r="Z172" i="1" l="1"/>
  <c r="V173" i="1"/>
  <c r="Y172" i="1"/>
  <c r="X172" i="1"/>
  <c r="AS275" i="1"/>
  <c r="AU274" i="1"/>
  <c r="Y173" i="1" l="1"/>
  <c r="Z173" i="1"/>
  <c r="X173" i="1"/>
  <c r="V174" i="1"/>
  <c r="AS276" i="1"/>
  <c r="AS277" i="1" s="1"/>
  <c r="AU275" i="1"/>
  <c r="X174" i="1" l="1"/>
  <c r="Z174" i="1"/>
  <c r="Y174" i="1"/>
  <c r="V175" i="1"/>
  <c r="AS278" i="1"/>
  <c r="AU278" i="1" s="1"/>
  <c r="AU277" i="1"/>
  <c r="AU276" i="1"/>
  <c r="Z175" i="1" l="1"/>
  <c r="X175" i="1"/>
  <c r="V176" i="1"/>
  <c r="Y175" i="1"/>
  <c r="AS279" i="1"/>
  <c r="AS280" i="1" s="1"/>
  <c r="X176" i="1" l="1"/>
  <c r="Z176" i="1"/>
  <c r="V177" i="1"/>
  <c r="Y176" i="1"/>
  <c r="AU280" i="1"/>
  <c r="AS281" i="1"/>
  <c r="AU279" i="1"/>
  <c r="Y177" i="1" l="1"/>
  <c r="Z177" i="1"/>
  <c r="X177" i="1"/>
  <c r="V178" i="1"/>
  <c r="AU281" i="1"/>
  <c r="AS282" i="1"/>
  <c r="AU282" i="1" s="1"/>
  <c r="V179" i="1" l="1"/>
  <c r="Z178" i="1"/>
  <c r="X178" i="1"/>
  <c r="Y178" i="1"/>
  <c r="AS283" i="1"/>
  <c r="Z179" i="1" l="1"/>
  <c r="Y179" i="1"/>
  <c r="X179" i="1"/>
  <c r="V180" i="1"/>
  <c r="AS284" i="1"/>
  <c r="AU283" i="1"/>
  <c r="Z180" i="1" l="1"/>
  <c r="V181" i="1"/>
  <c r="Y180" i="1"/>
  <c r="X180" i="1"/>
  <c r="AS285" i="1"/>
  <c r="AU284" i="1"/>
  <c r="X181" i="1" l="1"/>
  <c r="V182" i="1"/>
  <c r="Y181" i="1"/>
  <c r="Z181" i="1"/>
  <c r="AS286" i="1"/>
  <c r="AU285" i="1"/>
  <c r="Y182" i="1" l="1"/>
  <c r="V183" i="1"/>
  <c r="X182" i="1"/>
  <c r="Z182" i="1"/>
  <c r="AS287" i="1"/>
  <c r="AS288" i="1" s="1"/>
  <c r="AU286" i="1"/>
  <c r="Y183" i="1" l="1"/>
  <c r="V184" i="1"/>
  <c r="Z183" i="1"/>
  <c r="X183" i="1"/>
  <c r="AU288" i="1"/>
  <c r="AS289" i="1"/>
  <c r="AU289" i="1" s="1"/>
  <c r="AU287" i="1"/>
  <c r="Z184" i="1" l="1"/>
  <c r="X184" i="1"/>
  <c r="V185" i="1"/>
  <c r="Y184" i="1"/>
  <c r="AS290" i="1"/>
  <c r="Z185" i="1" l="1"/>
  <c r="Y185" i="1"/>
  <c r="X185" i="1"/>
  <c r="V186" i="1"/>
  <c r="AS291" i="1"/>
  <c r="AU290" i="1"/>
  <c r="X186" i="1" l="1"/>
  <c r="Z186" i="1"/>
  <c r="V187" i="1"/>
  <c r="Y186" i="1"/>
  <c r="AS292" i="1"/>
  <c r="AU291" i="1"/>
  <c r="Y187" i="1" l="1"/>
  <c r="V188" i="1"/>
  <c r="X187" i="1"/>
  <c r="Z187" i="1"/>
  <c r="AS293" i="1"/>
  <c r="AU292" i="1"/>
  <c r="V189" i="1" l="1"/>
  <c r="X188" i="1"/>
  <c r="Z188" i="1"/>
  <c r="Y188" i="1"/>
  <c r="AS294" i="1"/>
  <c r="AU293" i="1"/>
  <c r="V190" i="1" l="1"/>
  <c r="X189" i="1"/>
  <c r="Y189" i="1"/>
  <c r="Z189" i="1"/>
  <c r="AS295" i="1"/>
  <c r="AU294" i="1"/>
  <c r="X190" i="1" l="1"/>
  <c r="Z190" i="1"/>
  <c r="V191" i="1"/>
  <c r="Y190" i="1"/>
  <c r="AS296" i="1"/>
  <c r="AU295" i="1"/>
  <c r="Z191" i="1" l="1"/>
  <c r="V192" i="1"/>
  <c r="Y191" i="1"/>
  <c r="X191" i="1"/>
  <c r="AS297" i="1"/>
  <c r="AU296" i="1"/>
  <c r="X192" i="1" l="1"/>
  <c r="V193" i="1"/>
  <c r="Z192" i="1"/>
  <c r="Y192" i="1"/>
  <c r="AS298" i="1"/>
  <c r="AU297" i="1"/>
  <c r="Z193" i="1" l="1"/>
  <c r="V194" i="1"/>
  <c r="X193" i="1"/>
  <c r="Y193" i="1"/>
  <c r="AS299" i="1"/>
  <c r="AU298" i="1"/>
  <c r="X194" i="1" l="1"/>
  <c r="V195" i="1"/>
  <c r="Z194" i="1"/>
  <c r="Y194" i="1"/>
  <c r="AS300" i="1"/>
  <c r="AU299" i="1"/>
  <c r="X195" i="1" l="1"/>
  <c r="Y195" i="1"/>
  <c r="Z195" i="1"/>
  <c r="V196" i="1"/>
  <c r="AS301" i="1"/>
  <c r="AU300" i="1"/>
  <c r="X196" i="1" l="1"/>
  <c r="Z196" i="1"/>
  <c r="V197" i="1"/>
  <c r="Y196" i="1"/>
  <c r="AS302" i="1"/>
  <c r="AU301" i="1"/>
  <c r="Y197" i="1" l="1"/>
  <c r="X197" i="1"/>
  <c r="V198" i="1"/>
  <c r="Z197" i="1"/>
  <c r="AS303" i="1"/>
  <c r="AU302" i="1"/>
  <c r="Y198" i="1" l="1"/>
  <c r="Z198" i="1"/>
  <c r="X198" i="1"/>
  <c r="V199" i="1"/>
  <c r="AS304" i="1"/>
  <c r="AU303" i="1"/>
  <c r="X199" i="1" l="1"/>
  <c r="Y199" i="1"/>
  <c r="V200" i="1"/>
  <c r="Z199" i="1"/>
  <c r="AS305" i="1"/>
  <c r="AU304" i="1"/>
  <c r="Z200" i="1" l="1"/>
  <c r="X200" i="1"/>
  <c r="V201" i="1"/>
  <c r="Y200" i="1"/>
  <c r="AS306" i="1"/>
  <c r="AU305" i="1"/>
  <c r="Z201" i="1" l="1"/>
  <c r="X201" i="1"/>
  <c r="V202" i="1"/>
  <c r="Y201" i="1"/>
  <c r="AS307" i="1"/>
  <c r="AS308" i="1" s="1"/>
  <c r="AU306" i="1"/>
  <c r="AS309" i="1" l="1"/>
  <c r="AU308" i="1"/>
  <c r="X202" i="1"/>
  <c r="V203" i="1"/>
  <c r="Y202" i="1"/>
  <c r="Z202" i="1"/>
  <c r="AU307" i="1"/>
  <c r="AS310" i="1" l="1"/>
  <c r="AS311" i="1" s="1"/>
  <c r="AS312" i="1" s="1"/>
  <c r="AS313" i="1" s="1"/>
  <c r="AS314" i="1" s="1"/>
  <c r="AS315" i="1" s="1"/>
  <c r="AS316" i="1" s="1"/>
  <c r="AS317" i="1" s="1"/>
  <c r="AS318" i="1" s="1"/>
  <c r="AS319" i="1" s="1"/>
  <c r="AS320" i="1" s="1"/>
  <c r="AS321" i="1" s="1"/>
  <c r="AS322" i="1" s="1"/>
  <c r="AS323" i="1" s="1"/>
  <c r="AS324" i="1" s="1"/>
  <c r="AS325" i="1" s="1"/>
  <c r="AS326" i="1" s="1"/>
  <c r="AS327" i="1" s="1"/>
  <c r="AS328" i="1" s="1"/>
  <c r="AS329" i="1" s="1"/>
  <c r="AS330" i="1" s="1"/>
  <c r="AS331" i="1" s="1"/>
  <c r="AS332" i="1" s="1"/>
  <c r="AS333" i="1" s="1"/>
  <c r="AS334" i="1" s="1"/>
  <c r="AS335" i="1" s="1"/>
  <c r="AS336" i="1" s="1"/>
  <c r="AS337" i="1" s="1"/>
  <c r="AS338" i="1" s="1"/>
  <c r="AS339" i="1" s="1"/>
  <c r="AS340" i="1" s="1"/>
  <c r="AU309" i="1"/>
  <c r="Y203" i="1"/>
  <c r="X203" i="1"/>
  <c r="Z203" i="1"/>
  <c r="V204" i="1"/>
  <c r="AS341" i="1" l="1"/>
  <c r="Y204" i="1"/>
  <c r="Z204" i="1"/>
  <c r="X204" i="1"/>
  <c r="V205" i="1"/>
  <c r="AU310" i="1"/>
  <c r="AS342" i="1" l="1"/>
  <c r="AU341" i="1"/>
  <c r="X205" i="1"/>
  <c r="V206" i="1"/>
  <c r="Y205" i="1"/>
  <c r="Z205" i="1"/>
  <c r="AU311" i="1"/>
  <c r="AU342" i="1" l="1"/>
  <c r="AS343" i="1"/>
  <c r="AS344" i="1" s="1"/>
  <c r="AS345" i="1" s="1"/>
  <c r="AS346" i="1" s="1"/>
  <c r="AS347" i="1" s="1"/>
  <c r="AS348" i="1" s="1"/>
  <c r="AS349" i="1" s="1"/>
  <c r="AS350" i="1" s="1"/>
  <c r="AS351" i="1" s="1"/>
  <c r="AS352" i="1" s="1"/>
  <c r="AS353" i="1" s="1"/>
  <c r="AS354" i="1" s="1"/>
  <c r="AS355" i="1" s="1"/>
  <c r="AS356" i="1" s="1"/>
  <c r="AS357" i="1" s="1"/>
  <c r="AS358" i="1" s="1"/>
  <c r="AS359" i="1" s="1"/>
  <c r="AS360" i="1" s="1"/>
  <c r="AS361" i="1" s="1"/>
  <c r="AS362" i="1" s="1"/>
  <c r="AS363" i="1" s="1"/>
  <c r="Z206" i="1"/>
  <c r="Y206" i="1"/>
  <c r="V207" i="1"/>
  <c r="X206" i="1"/>
  <c r="AU312" i="1"/>
  <c r="AS364" i="1" l="1"/>
  <c r="Y207" i="1"/>
  <c r="X207" i="1"/>
  <c r="Z207" i="1"/>
  <c r="V208" i="1"/>
  <c r="AU313" i="1"/>
  <c r="AU364" i="1" l="1"/>
  <c r="AS365" i="1"/>
  <c r="Y208" i="1"/>
  <c r="Z208" i="1"/>
  <c r="X208" i="1"/>
  <c r="V209" i="1"/>
  <c r="AU314" i="1"/>
  <c r="AU365" i="1" l="1"/>
  <c r="AS366" i="1"/>
  <c r="AS367" i="1" s="1"/>
  <c r="AS368" i="1" s="1"/>
  <c r="AS369" i="1" s="1"/>
  <c r="AS370" i="1" s="1"/>
  <c r="Y209" i="1"/>
  <c r="X209" i="1"/>
  <c r="Z209" i="1"/>
  <c r="V210" i="1"/>
  <c r="AU315" i="1"/>
  <c r="AS371" i="1" l="1"/>
  <c r="AS372" i="1" s="1"/>
  <c r="Y210" i="1"/>
  <c r="X210" i="1"/>
  <c r="Z210" i="1"/>
  <c r="V211" i="1"/>
  <c r="AU316" i="1"/>
  <c r="AS373" i="1" l="1"/>
  <c r="AU372" i="1"/>
  <c r="AU371" i="1"/>
  <c r="Y211" i="1"/>
  <c r="Z211" i="1"/>
  <c r="V212" i="1"/>
  <c r="X211" i="1"/>
  <c r="AU317" i="1"/>
  <c r="AS374" i="1" l="1"/>
  <c r="AU374" i="1" s="1"/>
  <c r="AU373" i="1"/>
  <c r="Z212" i="1"/>
  <c r="V213" i="1"/>
  <c r="X212" i="1"/>
  <c r="Y212" i="1"/>
  <c r="AU318" i="1"/>
  <c r="AS375" i="1" l="1"/>
  <c r="AU375" i="1" s="1"/>
  <c r="Y213" i="1"/>
  <c r="X213" i="1"/>
  <c r="V214" i="1"/>
  <c r="Z213" i="1"/>
  <c r="AU319" i="1"/>
  <c r="AS376" i="1" l="1"/>
  <c r="AS377" i="1" s="1"/>
  <c r="AS378" i="1" s="1"/>
  <c r="AS379" i="1" s="1"/>
  <c r="AS380" i="1" s="1"/>
  <c r="X214" i="1"/>
  <c r="Y214" i="1"/>
  <c r="V215" i="1"/>
  <c r="Z214" i="1"/>
  <c r="AU320" i="1"/>
  <c r="AU380" i="1" l="1"/>
  <c r="AS381" i="1"/>
  <c r="Z215" i="1"/>
  <c r="X215" i="1"/>
  <c r="Y215" i="1"/>
  <c r="V216" i="1"/>
  <c r="AU321" i="1"/>
  <c r="AU381" i="1" l="1"/>
  <c r="AS382" i="1"/>
  <c r="V217" i="1"/>
  <c r="Y216" i="1"/>
  <c r="Z216" i="1"/>
  <c r="X216" i="1"/>
  <c r="AU322" i="1"/>
  <c r="AS383" i="1" l="1"/>
  <c r="AU383" i="1" s="1"/>
  <c r="AU382" i="1"/>
  <c r="Z217" i="1"/>
  <c r="V218" i="1"/>
  <c r="X217" i="1"/>
  <c r="Y217" i="1"/>
  <c r="AU323" i="1"/>
  <c r="AS384" i="1" l="1"/>
  <c r="AS385" i="1" s="1"/>
  <c r="X218" i="1"/>
  <c r="Z218" i="1"/>
  <c r="Y218" i="1"/>
  <c r="V219" i="1"/>
  <c r="AU324" i="1"/>
  <c r="AU384" i="1" l="1"/>
  <c r="AS386" i="1"/>
  <c r="AU385" i="1"/>
  <c r="Z219" i="1"/>
  <c r="Y219" i="1"/>
  <c r="X219" i="1"/>
  <c r="V220" i="1"/>
  <c r="AU325" i="1"/>
  <c r="AS387" i="1" l="1"/>
  <c r="AU386" i="1"/>
  <c r="V221" i="1"/>
  <c r="X220" i="1"/>
  <c r="Y220" i="1"/>
  <c r="Z220" i="1"/>
  <c r="AU326" i="1"/>
  <c r="AS388" i="1" l="1"/>
  <c r="AU387" i="1"/>
  <c r="X221" i="1"/>
  <c r="V222" i="1"/>
  <c r="Z221" i="1"/>
  <c r="Y221" i="1"/>
  <c r="AU327" i="1"/>
  <c r="AS389" i="1" l="1"/>
  <c r="AU388" i="1"/>
  <c r="X222" i="1"/>
  <c r="Y222" i="1"/>
  <c r="V223" i="1"/>
  <c r="Z222" i="1"/>
  <c r="AU328" i="1"/>
  <c r="AU389" i="1" l="1"/>
  <c r="AS390" i="1"/>
  <c r="AU390" i="1" s="1"/>
  <c r="Y223" i="1"/>
  <c r="Z223" i="1"/>
  <c r="V224" i="1"/>
  <c r="X223" i="1"/>
  <c r="AU329" i="1"/>
  <c r="AS391" i="1" l="1"/>
  <c r="AU391" i="1" s="1"/>
  <c r="V225" i="1"/>
  <c r="X224" i="1"/>
  <c r="Z224" i="1"/>
  <c r="Y224" i="1"/>
  <c r="AU330" i="1"/>
  <c r="AS392" i="1" l="1"/>
  <c r="AU392" i="1" s="1"/>
  <c r="Z225" i="1"/>
  <c r="V226" i="1"/>
  <c r="X225" i="1"/>
  <c r="Y225" i="1"/>
  <c r="AU331" i="1"/>
  <c r="X226" i="1" l="1"/>
  <c r="Z226" i="1"/>
  <c r="V227" i="1"/>
  <c r="Y226" i="1"/>
  <c r="AU332" i="1"/>
  <c r="Z227" i="1" l="1"/>
  <c r="V228" i="1"/>
  <c r="X227" i="1"/>
  <c r="Y227" i="1"/>
  <c r="AU333" i="1"/>
  <c r="Z228" i="1" l="1"/>
  <c r="Y228" i="1"/>
  <c r="X228" i="1"/>
  <c r="V229" i="1"/>
  <c r="AU334" i="1"/>
  <c r="Z229" i="1" l="1"/>
  <c r="Y229" i="1"/>
  <c r="X229" i="1"/>
  <c r="V230" i="1"/>
  <c r="AU335" i="1"/>
  <c r="X230" i="1" l="1"/>
  <c r="Z230" i="1"/>
  <c r="Y230" i="1"/>
  <c r="V231" i="1"/>
  <c r="AU336" i="1"/>
  <c r="Y231" i="1" l="1"/>
  <c r="X231" i="1"/>
  <c r="Z231" i="1"/>
  <c r="V232" i="1"/>
  <c r="AU337" i="1"/>
  <c r="Y232" i="1" l="1"/>
  <c r="V233" i="1"/>
  <c r="X232" i="1"/>
  <c r="Z232" i="1"/>
  <c r="AU338" i="1"/>
  <c r="Z233" i="1" l="1"/>
  <c r="V234" i="1"/>
  <c r="Y233" i="1"/>
  <c r="X233" i="1"/>
  <c r="AU339" i="1"/>
  <c r="X234" i="1" l="1"/>
  <c r="V235" i="1"/>
  <c r="Y234" i="1"/>
  <c r="Z234" i="1"/>
  <c r="AU340" i="1"/>
  <c r="Y235" i="1" l="1"/>
  <c r="V236" i="1"/>
  <c r="X235" i="1"/>
  <c r="Z235" i="1"/>
  <c r="V237" i="1" l="1"/>
  <c r="Y236" i="1"/>
  <c r="X236" i="1"/>
  <c r="Z236" i="1"/>
  <c r="AU343" i="1"/>
  <c r="X237" i="1" l="1"/>
  <c r="Z237" i="1"/>
  <c r="V238" i="1"/>
  <c r="Y237" i="1"/>
  <c r="AU344" i="1"/>
  <c r="X238" i="1" l="1"/>
  <c r="Z238" i="1"/>
  <c r="Y238" i="1"/>
  <c r="V239" i="1"/>
  <c r="AU345" i="1"/>
  <c r="X239" i="1" l="1"/>
  <c r="V240" i="1"/>
  <c r="Y239" i="1"/>
  <c r="Z239" i="1"/>
  <c r="AU346" i="1"/>
  <c r="Z240" i="1" l="1"/>
  <c r="Y240" i="1"/>
  <c r="X240" i="1"/>
  <c r="V241" i="1"/>
  <c r="AU347" i="1"/>
  <c r="V242" i="1" l="1"/>
  <c r="Z241" i="1"/>
  <c r="X241" i="1"/>
  <c r="Y241" i="1"/>
  <c r="AU348" i="1"/>
  <c r="V243" i="1" l="1"/>
  <c r="Y242" i="1"/>
  <c r="Z242" i="1"/>
  <c r="X242" i="1"/>
  <c r="AU349" i="1"/>
  <c r="Y243" i="1" l="1"/>
  <c r="Z243" i="1"/>
  <c r="X243" i="1"/>
  <c r="V244" i="1"/>
  <c r="AU350" i="1"/>
  <c r="Y244" i="1" l="1"/>
  <c r="X244" i="1"/>
  <c r="V245" i="1"/>
  <c r="Z244" i="1"/>
  <c r="AU351" i="1"/>
  <c r="Y245" i="1" l="1"/>
  <c r="V246" i="1"/>
  <c r="X245" i="1"/>
  <c r="Z245" i="1"/>
  <c r="AU352" i="1"/>
  <c r="X246" i="1" l="1"/>
  <c r="Z246" i="1"/>
  <c r="Y246" i="1"/>
  <c r="V247" i="1"/>
  <c r="AU353" i="1"/>
  <c r="Y247" i="1" l="1"/>
  <c r="Z247" i="1"/>
  <c r="X247" i="1"/>
  <c r="V248" i="1"/>
  <c r="AU354" i="1"/>
  <c r="Z248" i="1" l="1"/>
  <c r="Y248" i="1"/>
  <c r="X248" i="1"/>
  <c r="V249" i="1"/>
  <c r="AU355" i="1"/>
  <c r="Y249" i="1" l="1"/>
  <c r="Z249" i="1"/>
  <c r="V250" i="1"/>
  <c r="X249" i="1"/>
  <c r="AU356" i="1"/>
  <c r="Y250" i="1" l="1"/>
  <c r="X250" i="1"/>
  <c r="V251" i="1"/>
  <c r="Z250" i="1"/>
  <c r="AU357" i="1"/>
  <c r="V252" i="1" l="1"/>
  <c r="X251" i="1"/>
  <c r="Y251" i="1"/>
  <c r="Z251" i="1"/>
  <c r="AU358" i="1"/>
  <c r="Z252" i="1" l="1"/>
  <c r="V253" i="1"/>
  <c r="X252" i="1"/>
  <c r="Y252" i="1"/>
  <c r="AU359" i="1"/>
  <c r="Y253" i="1" l="1"/>
  <c r="Z253" i="1"/>
  <c r="V254" i="1"/>
  <c r="X253" i="1"/>
  <c r="AU360" i="1"/>
  <c r="X254" i="1" l="1"/>
  <c r="Z254" i="1"/>
  <c r="Y254" i="1"/>
  <c r="V255" i="1"/>
  <c r="AU361" i="1"/>
  <c r="Y255" i="1" l="1"/>
  <c r="V256" i="1"/>
  <c r="X255" i="1"/>
  <c r="Z255" i="1"/>
  <c r="AU362" i="1"/>
  <c r="Z256" i="1" l="1"/>
  <c r="V257" i="1"/>
  <c r="X256" i="1"/>
  <c r="Y256" i="1"/>
  <c r="AU363" i="1"/>
  <c r="X257" i="1" l="1"/>
  <c r="Y257" i="1"/>
  <c r="V258" i="1"/>
  <c r="Z257" i="1"/>
  <c r="Y258" i="1" l="1"/>
  <c r="X258" i="1"/>
  <c r="V259" i="1"/>
  <c r="Z258" i="1"/>
  <c r="X259" i="1" l="1"/>
  <c r="Y259" i="1"/>
  <c r="Z259" i="1"/>
  <c r="V260" i="1"/>
  <c r="AU366" i="1"/>
  <c r="Z260" i="1" l="1"/>
  <c r="Y260" i="1"/>
  <c r="X260" i="1"/>
  <c r="V261" i="1"/>
  <c r="AU367" i="1"/>
  <c r="Y261" i="1" l="1"/>
  <c r="V262" i="1"/>
  <c r="Z261" i="1"/>
  <c r="X261" i="1"/>
  <c r="AU368" i="1"/>
  <c r="Z262" i="1" l="1"/>
  <c r="Y262" i="1"/>
  <c r="X262" i="1"/>
  <c r="V263" i="1"/>
  <c r="AU369" i="1"/>
  <c r="Y263" i="1" l="1"/>
  <c r="X263" i="1"/>
  <c r="Z263" i="1"/>
  <c r="V264" i="1"/>
  <c r="AU370" i="1"/>
  <c r="Y264" i="1" l="1"/>
  <c r="Z264" i="1"/>
  <c r="V265" i="1"/>
  <c r="X264" i="1"/>
  <c r="Y265" i="1" l="1"/>
  <c r="Z265" i="1"/>
  <c r="V266" i="1"/>
  <c r="X265" i="1"/>
  <c r="Y266" i="1" l="1"/>
  <c r="Z266" i="1"/>
  <c r="V267" i="1"/>
  <c r="X266" i="1"/>
  <c r="X267" i="1" l="1"/>
  <c r="Z267" i="1"/>
  <c r="V268" i="1"/>
  <c r="Y267" i="1"/>
  <c r="AU376" i="1"/>
  <c r="Z268" i="1" l="1"/>
  <c r="X268" i="1"/>
  <c r="Y268" i="1"/>
  <c r="V269" i="1"/>
  <c r="AU377" i="1"/>
  <c r="Y269" i="1" l="1"/>
  <c r="V270" i="1"/>
  <c r="X269" i="1"/>
  <c r="Z269" i="1"/>
  <c r="AU378" i="1"/>
  <c r="Z270" i="1" l="1"/>
  <c r="Y270" i="1"/>
  <c r="V271" i="1"/>
  <c r="X270" i="1"/>
  <c r="AU379" i="1"/>
  <c r="Z271" i="1" l="1"/>
  <c r="X271" i="1"/>
  <c r="V272" i="1"/>
  <c r="Y271" i="1"/>
  <c r="X272" i="1" l="1"/>
  <c r="Y272" i="1"/>
  <c r="Z272" i="1"/>
  <c r="V273" i="1"/>
  <c r="Y273" i="1" l="1"/>
  <c r="V274" i="1"/>
  <c r="Z273" i="1"/>
  <c r="X273" i="1"/>
  <c r="V275" i="1" l="1"/>
  <c r="Y274" i="1"/>
  <c r="X274" i="1"/>
  <c r="Z274" i="1"/>
  <c r="X275" i="1" l="1"/>
  <c r="Z275" i="1"/>
  <c r="Y275" i="1"/>
  <c r="V276" i="1"/>
  <c r="X276" i="1" l="1"/>
  <c r="V277" i="1"/>
  <c r="Z276" i="1"/>
  <c r="Y276" i="1"/>
  <c r="X277" i="1" l="1"/>
  <c r="Y277" i="1"/>
  <c r="V278" i="1"/>
  <c r="Z277" i="1"/>
  <c r="Y278" i="1" l="1"/>
  <c r="X278" i="1"/>
  <c r="V279" i="1"/>
  <c r="Z278" i="1"/>
  <c r="Y279" i="1" l="1"/>
  <c r="Z279" i="1"/>
  <c r="X279" i="1"/>
  <c r="V280" i="1"/>
  <c r="X280" i="1" l="1"/>
  <c r="Y280" i="1"/>
  <c r="Z280" i="1"/>
  <c r="V281" i="1"/>
  <c r="Y281" i="1" l="1"/>
  <c r="Z281" i="1"/>
  <c r="X281" i="1"/>
  <c r="V282" i="1"/>
  <c r="Y282" i="1" l="1"/>
  <c r="Z282" i="1"/>
  <c r="V283" i="1"/>
  <c r="X282" i="1"/>
  <c r="Y283" i="1" l="1"/>
  <c r="X283" i="1"/>
  <c r="V284" i="1"/>
  <c r="Z283" i="1"/>
  <c r="X284" i="1" l="1"/>
  <c r="V285" i="1"/>
  <c r="Z284" i="1"/>
  <c r="Y284" i="1"/>
  <c r="X285" i="1" l="1"/>
  <c r="Z285" i="1"/>
  <c r="V286" i="1"/>
  <c r="Y285" i="1"/>
  <c r="V287" i="1" l="1"/>
  <c r="X286" i="1"/>
  <c r="Z286" i="1"/>
  <c r="Y286" i="1"/>
  <c r="Y287" i="1" l="1"/>
  <c r="X287" i="1"/>
  <c r="V288" i="1"/>
  <c r="Z287" i="1"/>
  <c r="X288" i="1" l="1"/>
  <c r="Y288" i="1"/>
  <c r="Z288" i="1"/>
  <c r="V289" i="1"/>
  <c r="X289" i="1" l="1"/>
  <c r="V290" i="1"/>
  <c r="Y289" i="1"/>
  <c r="Z289" i="1"/>
  <c r="X290" i="1" l="1"/>
  <c r="V291" i="1"/>
  <c r="Z290" i="1"/>
  <c r="Y290" i="1"/>
  <c r="X291" i="1" l="1"/>
  <c r="V292" i="1"/>
  <c r="Y291" i="1"/>
  <c r="Z291" i="1"/>
  <c r="Z292" i="1" l="1"/>
  <c r="X292" i="1"/>
  <c r="V293" i="1"/>
  <c r="Y292" i="1"/>
  <c r="Y293" i="1" l="1"/>
  <c r="X293" i="1"/>
  <c r="Z293" i="1"/>
  <c r="V294" i="1"/>
  <c r="X294" i="1" l="1"/>
  <c r="Y294" i="1"/>
  <c r="Z294" i="1"/>
  <c r="V295" i="1"/>
  <c r="X295" i="1" l="1"/>
  <c r="V296" i="1"/>
  <c r="Y295" i="1"/>
  <c r="Z295" i="1"/>
  <c r="V297" i="1" l="1"/>
  <c r="X296" i="1"/>
  <c r="Y296" i="1"/>
  <c r="Z296" i="1"/>
  <c r="X297" i="1" l="1"/>
  <c r="V298" i="1"/>
  <c r="Z297" i="1"/>
  <c r="Y297" i="1"/>
  <c r="Y298" i="1" l="1"/>
  <c r="Z298" i="1"/>
  <c r="V299" i="1"/>
  <c r="X298" i="1"/>
  <c r="Y299" i="1" l="1"/>
  <c r="V300" i="1"/>
  <c r="Z299" i="1"/>
  <c r="X299" i="1"/>
  <c r="V301" i="1" l="1"/>
  <c r="V302" i="1" s="1"/>
  <c r="X300" i="1"/>
  <c r="Z300" i="1"/>
  <c r="Y300" i="1"/>
  <c r="V303" i="1" l="1"/>
  <c r="X302" i="1"/>
  <c r="Y302" i="1"/>
  <c r="Z302" i="1"/>
  <c r="X301" i="1"/>
  <c r="Y301" i="1"/>
  <c r="Z301" i="1"/>
  <c r="V304" i="1" l="1"/>
  <c r="X303" i="1"/>
  <c r="Z303" i="1"/>
  <c r="Y303" i="1"/>
  <c r="X304" i="1" l="1"/>
  <c r="V305" i="1"/>
  <c r="Y304" i="1"/>
  <c r="Z304" i="1"/>
  <c r="Z305" i="1" l="1"/>
  <c r="V306" i="1"/>
  <c r="Y305" i="1"/>
  <c r="X305" i="1"/>
  <c r="Y306" i="1" l="1"/>
  <c r="V307" i="1"/>
  <c r="V308" i="1" s="1"/>
  <c r="X306" i="1"/>
  <c r="Z306" i="1"/>
  <c r="Z308" i="1" l="1"/>
  <c r="V309" i="1"/>
  <c r="X308" i="1"/>
  <c r="Y308" i="1"/>
  <c r="Y307" i="1"/>
  <c r="X307" i="1"/>
  <c r="Z307" i="1"/>
  <c r="X309" i="1" l="1"/>
  <c r="Y309" i="1"/>
  <c r="V310" i="1"/>
  <c r="Z309" i="1"/>
  <c r="V311" i="1" l="1"/>
  <c r="Y310" i="1"/>
  <c r="Z310" i="1"/>
  <c r="X310" i="1"/>
  <c r="V312" i="1" l="1"/>
  <c r="X311" i="1"/>
  <c r="Y311" i="1"/>
  <c r="Z311" i="1"/>
  <c r="V313" i="1" l="1"/>
  <c r="X312" i="1"/>
  <c r="Y312" i="1"/>
  <c r="Z312" i="1"/>
  <c r="V314" i="1" l="1"/>
  <c r="X313" i="1"/>
  <c r="Y313" i="1"/>
  <c r="Z313" i="1"/>
  <c r="V315" i="1" l="1"/>
  <c r="X314" i="1"/>
  <c r="Z314" i="1"/>
  <c r="Y314" i="1"/>
  <c r="V316" i="1" l="1"/>
  <c r="X315" i="1"/>
  <c r="Y315" i="1"/>
  <c r="Z315" i="1"/>
  <c r="V317" i="1" l="1"/>
  <c r="X316" i="1"/>
  <c r="Y316" i="1"/>
  <c r="Z316" i="1"/>
  <c r="V318" i="1" l="1"/>
  <c r="X317" i="1"/>
  <c r="Y317" i="1"/>
  <c r="Z317" i="1"/>
  <c r="V319" i="1" l="1"/>
  <c r="X318" i="1"/>
  <c r="Z318" i="1"/>
  <c r="Y318" i="1"/>
  <c r="Z319" i="1" l="1"/>
  <c r="X319" i="1"/>
  <c r="V320" i="1"/>
  <c r="Y319" i="1"/>
  <c r="Z320" i="1" l="1"/>
  <c r="V321" i="1"/>
  <c r="X320" i="1"/>
  <c r="Y320" i="1"/>
  <c r="Z321" i="1" l="1"/>
  <c r="X321" i="1"/>
  <c r="Y321" i="1"/>
  <c r="V322" i="1"/>
  <c r="V323" i="1" l="1"/>
  <c r="X322" i="1"/>
  <c r="Y322" i="1"/>
  <c r="Z322" i="1"/>
  <c r="X323" i="1" l="1"/>
  <c r="Y323" i="1"/>
  <c r="Z323" i="1"/>
  <c r="V324" i="1"/>
  <c r="V325" i="1" l="1"/>
  <c r="X324" i="1"/>
  <c r="Y324" i="1"/>
  <c r="Z324" i="1"/>
  <c r="Z325" i="1" l="1"/>
  <c r="V326" i="1"/>
  <c r="X325" i="1"/>
  <c r="Y325" i="1"/>
  <c r="V327" i="1" l="1"/>
  <c r="X326" i="1"/>
  <c r="Y326" i="1"/>
  <c r="Z326" i="1"/>
  <c r="X327" i="1" l="1"/>
  <c r="Y327" i="1"/>
  <c r="V328" i="1"/>
  <c r="Z327" i="1"/>
  <c r="V329" i="1" l="1"/>
  <c r="X328" i="1"/>
  <c r="Y328" i="1"/>
  <c r="Z328" i="1"/>
  <c r="V330" i="1" l="1"/>
  <c r="X329" i="1"/>
  <c r="Y329" i="1"/>
  <c r="Z329" i="1"/>
  <c r="V331" i="1" l="1"/>
  <c r="Z330" i="1"/>
  <c r="Y330" i="1"/>
  <c r="X330" i="1"/>
  <c r="X331" i="1" l="1"/>
  <c r="Y331" i="1"/>
  <c r="Z331" i="1"/>
  <c r="V332" i="1"/>
  <c r="V333" i="1" s="1"/>
  <c r="V334" i="1" l="1"/>
  <c r="Y333" i="1"/>
  <c r="Z333" i="1"/>
  <c r="X333" i="1"/>
  <c r="Y332" i="1"/>
  <c r="Z332" i="1"/>
  <c r="X332" i="1"/>
  <c r="V335" i="1" l="1"/>
  <c r="Y334" i="1"/>
  <c r="X334" i="1"/>
  <c r="Z334" i="1"/>
  <c r="V336" i="1" l="1"/>
  <c r="Z335" i="1"/>
  <c r="X335" i="1"/>
  <c r="Y335" i="1"/>
  <c r="V337" i="1" l="1"/>
  <c r="X336" i="1"/>
  <c r="Z336" i="1"/>
  <c r="Y336" i="1"/>
  <c r="V338" i="1" l="1"/>
  <c r="X337" i="1"/>
  <c r="Y337" i="1"/>
  <c r="Z337" i="1"/>
  <c r="Y338" i="1" l="1"/>
  <c r="Z338" i="1"/>
  <c r="V339" i="1"/>
  <c r="X338" i="1"/>
  <c r="V340" i="1" l="1"/>
  <c r="V341" i="1" s="1"/>
  <c r="Y339" i="1"/>
  <c r="Z339" i="1"/>
  <c r="X339" i="1"/>
  <c r="V342" i="1" l="1"/>
  <c r="X341" i="1"/>
  <c r="Y341" i="1"/>
  <c r="Z341" i="1"/>
  <c r="X340" i="1"/>
  <c r="Z340" i="1"/>
  <c r="Y340" i="1"/>
  <c r="Y342" i="1" l="1"/>
  <c r="Z342" i="1"/>
  <c r="V343" i="1"/>
  <c r="X342" i="1"/>
  <c r="V344" i="1" l="1"/>
  <c r="X343" i="1"/>
  <c r="Y343" i="1"/>
  <c r="Z343" i="1"/>
  <c r="V345" i="1" l="1"/>
  <c r="X344" i="1"/>
  <c r="Y344" i="1"/>
  <c r="Z344" i="1"/>
  <c r="Y345" i="1" l="1"/>
  <c r="Z345" i="1"/>
  <c r="V346" i="1"/>
  <c r="X345" i="1"/>
  <c r="Y346" i="1" l="1"/>
  <c r="Z346" i="1"/>
  <c r="V347" i="1"/>
  <c r="X346" i="1"/>
  <c r="V348" i="1" l="1"/>
  <c r="X347" i="1"/>
  <c r="Y347" i="1"/>
  <c r="Z347" i="1"/>
  <c r="V349" i="1" l="1"/>
  <c r="X348" i="1"/>
  <c r="Y348" i="1"/>
  <c r="Z348" i="1"/>
  <c r="V350" i="1" l="1"/>
  <c r="X349" i="1"/>
  <c r="Y349" i="1"/>
  <c r="Z349" i="1"/>
  <c r="X350" i="1" l="1"/>
  <c r="V351" i="1"/>
  <c r="Y350" i="1"/>
  <c r="Z350" i="1"/>
  <c r="V352" i="1" l="1"/>
  <c r="Z351" i="1"/>
  <c r="X351" i="1"/>
  <c r="Y351" i="1"/>
  <c r="X352" i="1" l="1"/>
  <c r="Y352" i="1"/>
  <c r="Z352" i="1"/>
  <c r="V353" i="1"/>
  <c r="X353" i="1" l="1"/>
  <c r="Y353" i="1"/>
  <c r="Z353" i="1"/>
  <c r="V354" i="1"/>
  <c r="Z354" i="1" l="1"/>
  <c r="X354" i="1"/>
  <c r="V355" i="1"/>
  <c r="V356" i="1" s="1"/>
  <c r="Y354" i="1"/>
  <c r="Y356" i="1" l="1"/>
  <c r="Z356" i="1"/>
  <c r="X356" i="1"/>
  <c r="V357" i="1"/>
  <c r="Z355" i="1"/>
  <c r="X355" i="1"/>
  <c r="Y355" i="1"/>
  <c r="Y357" i="1" l="1"/>
  <c r="Z357" i="1"/>
  <c r="X357" i="1"/>
  <c r="V358" i="1"/>
  <c r="V359" i="1" l="1"/>
  <c r="X358" i="1"/>
  <c r="Y358" i="1"/>
  <c r="Z358" i="1"/>
  <c r="Z359" i="1" l="1"/>
  <c r="Y359" i="1"/>
  <c r="V360" i="1"/>
  <c r="X359" i="1"/>
  <c r="Y360" i="1" l="1"/>
  <c r="V361" i="1"/>
  <c r="X360" i="1"/>
  <c r="Z360" i="1"/>
  <c r="V362" i="1" l="1"/>
  <c r="Y361" i="1"/>
  <c r="Z361" i="1"/>
  <c r="X361" i="1"/>
  <c r="X362" i="1" l="1"/>
  <c r="Y362" i="1"/>
  <c r="Z362" i="1"/>
  <c r="V363" i="1"/>
  <c r="V364" i="1" l="1"/>
  <c r="X363" i="1"/>
  <c r="Y363" i="1"/>
  <c r="Z363" i="1"/>
  <c r="Z364" i="1" l="1"/>
  <c r="V365" i="1"/>
  <c r="X364" i="1"/>
  <c r="Y364" i="1"/>
  <c r="X365" i="1" l="1"/>
  <c r="V366" i="1"/>
  <c r="Y365" i="1"/>
  <c r="Z365" i="1"/>
  <c r="X366" i="1" l="1"/>
  <c r="Z366" i="1"/>
  <c r="V367" i="1"/>
  <c r="Y366" i="1"/>
  <c r="X367" i="1" l="1"/>
  <c r="Y367" i="1"/>
  <c r="Z367" i="1"/>
  <c r="V368" i="1"/>
  <c r="Y368" i="1" l="1"/>
  <c r="Z368" i="1"/>
  <c r="X368" i="1"/>
  <c r="V369" i="1"/>
  <c r="V370" i="1" l="1"/>
  <c r="Z369" i="1"/>
  <c r="X369" i="1"/>
  <c r="Y369" i="1"/>
  <c r="X370" i="1" l="1"/>
  <c r="Z370" i="1"/>
  <c r="Y370" i="1"/>
  <c r="V371" i="1"/>
  <c r="V372" i="1" s="1"/>
  <c r="V373" i="1" l="1"/>
  <c r="X372" i="1"/>
  <c r="Z372" i="1"/>
  <c r="Y372" i="1"/>
  <c r="Y371" i="1"/>
  <c r="Z371" i="1"/>
  <c r="X371" i="1"/>
  <c r="V374" i="1" l="1"/>
  <c r="Y373" i="1"/>
  <c r="Z373" i="1"/>
  <c r="X373" i="1"/>
  <c r="Y374" i="1" l="1"/>
  <c r="V375" i="1"/>
  <c r="X374" i="1"/>
  <c r="Z374" i="1"/>
  <c r="X375" i="1" l="1"/>
  <c r="Z375" i="1"/>
  <c r="Y375" i="1"/>
  <c r="V376" i="1"/>
  <c r="Y376" i="1" l="1"/>
  <c r="Z376" i="1"/>
  <c r="X376" i="1"/>
  <c r="V377" i="1"/>
  <c r="X377" i="1" l="1"/>
  <c r="Y377" i="1"/>
  <c r="Z377" i="1"/>
  <c r="V378" i="1"/>
  <c r="X378" i="1" l="1"/>
  <c r="Z378" i="1"/>
  <c r="V379" i="1"/>
  <c r="Y378" i="1"/>
  <c r="X379" i="1" l="1"/>
  <c r="Y379" i="1"/>
  <c r="V380" i="1"/>
  <c r="Z379" i="1"/>
  <c r="Y380" i="1" l="1"/>
  <c r="Z380" i="1"/>
  <c r="V381" i="1"/>
  <c r="X380" i="1"/>
  <c r="Z381" i="1" l="1"/>
  <c r="V382" i="1"/>
  <c r="X381" i="1"/>
  <c r="Y381" i="1"/>
  <c r="Z382" i="1" l="1"/>
  <c r="X382" i="1"/>
  <c r="Y382" i="1"/>
  <c r="V383" i="1"/>
  <c r="Y383" i="1" l="1"/>
  <c r="Z383" i="1"/>
  <c r="X383" i="1"/>
  <c r="V384" i="1"/>
  <c r="V385" i="1" l="1"/>
  <c r="Z384" i="1"/>
  <c r="X384" i="1"/>
  <c r="Y384" i="1"/>
  <c r="Z385" i="1" l="1"/>
  <c r="X385" i="1"/>
  <c r="Y385" i="1"/>
  <c r="V386" i="1"/>
  <c r="X386" i="1" l="1"/>
  <c r="Y386" i="1"/>
  <c r="V387" i="1"/>
  <c r="Z386" i="1"/>
  <c r="X387" i="1" l="1"/>
  <c r="V388" i="1"/>
  <c r="Y387" i="1"/>
  <c r="Z387" i="1"/>
  <c r="Z388" i="1" l="1"/>
  <c r="V389" i="1"/>
  <c r="X388" i="1"/>
  <c r="Y388" i="1"/>
  <c r="Y389" i="1" l="1"/>
  <c r="Z389" i="1"/>
  <c r="X389" i="1"/>
  <c r="V390" i="1"/>
  <c r="X390" i="1" l="1"/>
  <c r="Z390" i="1"/>
  <c r="V391" i="1"/>
  <c r="Y390" i="1"/>
  <c r="X391" i="1" l="1"/>
  <c r="Y391" i="1"/>
  <c r="Z391" i="1"/>
  <c r="V392" i="1"/>
  <c r="V393" i="1" l="1"/>
  <c r="X392" i="1"/>
  <c r="Z392" i="1"/>
  <c r="Y392" i="1"/>
  <c r="V394" i="1" l="1"/>
  <c r="Y393" i="1"/>
  <c r="Z393" i="1"/>
  <c r="X393" i="1"/>
  <c r="V395" i="1" l="1"/>
  <c r="X394" i="1"/>
  <c r="Y394" i="1"/>
  <c r="Z394" i="1"/>
  <c r="V396" i="1" l="1"/>
  <c r="X395" i="1"/>
  <c r="Y395" i="1"/>
  <c r="Z395" i="1"/>
  <c r="V397" i="1" l="1"/>
  <c r="Z396" i="1"/>
  <c r="X396" i="1"/>
  <c r="Y396" i="1"/>
  <c r="V398" i="1" l="1"/>
  <c r="X397" i="1"/>
  <c r="Y397" i="1"/>
  <c r="Z397" i="1"/>
  <c r="Z398" i="1" l="1"/>
  <c r="V399" i="1"/>
  <c r="X398" i="1"/>
  <c r="Y398" i="1"/>
  <c r="V400" i="1" l="1"/>
  <c r="X399" i="1"/>
  <c r="Y399" i="1"/>
  <c r="Z399" i="1"/>
  <c r="Y400" i="1" l="1"/>
  <c r="X400" i="1"/>
  <c r="Z400" i="1"/>
  <c r="V401" i="1"/>
  <c r="Z401" i="1" l="1"/>
  <c r="V402" i="1"/>
  <c r="X401" i="1"/>
  <c r="Y401" i="1"/>
  <c r="X402" i="1" l="1"/>
  <c r="Z402" i="1"/>
  <c r="V403" i="1"/>
  <c r="V404" i="1" s="1"/>
  <c r="Y402" i="1"/>
  <c r="Y404" i="1" l="1"/>
  <c r="Z404" i="1"/>
  <c r="V405" i="1"/>
  <c r="X404" i="1"/>
  <c r="X403" i="1"/>
  <c r="Y403" i="1"/>
  <c r="Z403" i="1"/>
  <c r="Y405" i="1" l="1"/>
  <c r="Z405" i="1"/>
  <c r="V406" i="1"/>
  <c r="X405" i="1"/>
  <c r="X406" i="1" l="1"/>
  <c r="Y406" i="1"/>
  <c r="Z406" i="1"/>
  <c r="V407" i="1"/>
  <c r="V408" i="1" l="1"/>
  <c r="Z407" i="1"/>
  <c r="Y407" i="1"/>
  <c r="X407" i="1"/>
  <c r="V409" i="1" l="1"/>
  <c r="V410" i="1" s="1"/>
  <c r="X408" i="1"/>
  <c r="Y408" i="1"/>
  <c r="Z408" i="1"/>
  <c r="Z410" i="1" l="1"/>
  <c r="V411" i="1"/>
  <c r="X410" i="1"/>
  <c r="Y410" i="1"/>
  <c r="X409" i="1"/>
  <c r="Y409" i="1"/>
  <c r="Z409" i="1"/>
  <c r="V412" i="1" l="1"/>
  <c r="Y411" i="1"/>
  <c r="X411" i="1"/>
  <c r="Z411" i="1"/>
  <c r="X412" i="1" l="1"/>
  <c r="Y412" i="1"/>
  <c r="V413" i="1"/>
  <c r="Z412" i="1"/>
  <c r="Z413" i="1" l="1"/>
  <c r="V414" i="1"/>
  <c r="X413" i="1"/>
  <c r="Y413" i="1"/>
  <c r="V415" i="1" l="1"/>
  <c r="Z414" i="1"/>
  <c r="X414" i="1"/>
  <c r="Y414" i="1"/>
  <c r="X415" i="1" l="1"/>
  <c r="Y415" i="1"/>
  <c r="Z415" i="1"/>
  <c r="V416" i="1"/>
  <c r="X416" i="1" l="1"/>
  <c r="Y416" i="1"/>
  <c r="Z416" i="1"/>
  <c r="V417" i="1"/>
  <c r="V418" i="1" l="1"/>
  <c r="X417" i="1"/>
  <c r="Z417" i="1"/>
  <c r="Y417" i="1"/>
  <c r="Z418" i="1" l="1"/>
  <c r="V419" i="1"/>
  <c r="Y418" i="1"/>
  <c r="X418" i="1"/>
  <c r="V420" i="1" l="1"/>
  <c r="X419" i="1"/>
  <c r="Z419" i="1"/>
  <c r="Y419" i="1"/>
  <c r="X420" i="1" l="1"/>
  <c r="V421" i="1"/>
  <c r="Y420" i="1"/>
  <c r="Z420" i="1"/>
  <c r="V422" i="1" l="1"/>
  <c r="X421" i="1"/>
  <c r="Y421" i="1"/>
  <c r="Z421" i="1"/>
  <c r="X422" i="1" l="1"/>
  <c r="Y422" i="1"/>
  <c r="Z422" i="1"/>
  <c r="V423" i="1"/>
  <c r="V424" i="1" l="1"/>
  <c r="Z423" i="1"/>
  <c r="X423" i="1"/>
  <c r="Y423" i="1"/>
  <c r="V425" i="1" l="1"/>
  <c r="Y424" i="1"/>
  <c r="Z424" i="1"/>
  <c r="X424" i="1"/>
  <c r="Y425" i="1" l="1"/>
  <c r="V426" i="1"/>
  <c r="Z425" i="1"/>
  <c r="X425" i="1"/>
  <c r="V427" i="1" l="1"/>
  <c r="Y426" i="1"/>
  <c r="Z426" i="1"/>
  <c r="X426" i="1"/>
  <c r="X427" i="1" l="1"/>
  <c r="Y427" i="1"/>
  <c r="Z427" i="1"/>
  <c r="V428" i="1"/>
  <c r="Z428" i="1" l="1"/>
  <c r="Y428" i="1"/>
  <c r="V429" i="1"/>
  <c r="X428" i="1"/>
  <c r="V430" i="1" l="1"/>
  <c r="X429" i="1"/>
  <c r="Y429" i="1"/>
  <c r="Z429" i="1"/>
  <c r="V431" i="1" l="1"/>
  <c r="X430" i="1"/>
  <c r="Y430" i="1"/>
  <c r="Z430" i="1"/>
  <c r="V432" i="1" l="1"/>
  <c r="X431" i="1"/>
  <c r="Y431" i="1"/>
  <c r="Z431" i="1"/>
  <c r="V433" i="1" l="1"/>
  <c r="X432" i="1"/>
  <c r="Y432" i="1"/>
  <c r="Z432" i="1"/>
  <c r="V434" i="1" l="1"/>
  <c r="X433" i="1"/>
  <c r="Y433" i="1"/>
  <c r="Z433" i="1"/>
  <c r="Z434" i="1" l="1"/>
  <c r="V435" i="1"/>
  <c r="Y434" i="1"/>
  <c r="X434" i="1"/>
  <c r="V436" i="1" l="1"/>
  <c r="Y435" i="1"/>
  <c r="Z435" i="1"/>
  <c r="X435" i="1"/>
  <c r="X436" i="1" l="1"/>
  <c r="Z436" i="1"/>
  <c r="Y436" i="1"/>
  <c r="V437" i="1"/>
  <c r="X437" i="1" l="1"/>
  <c r="V438" i="1"/>
  <c r="Z437" i="1"/>
  <c r="Y437" i="1"/>
  <c r="V439" i="1" l="1"/>
  <c r="X438" i="1"/>
  <c r="Y438" i="1"/>
  <c r="Z438" i="1"/>
  <c r="V440" i="1" l="1"/>
  <c r="Y439" i="1"/>
  <c r="X439" i="1"/>
  <c r="Z439" i="1"/>
  <c r="Z440" i="1" l="1"/>
  <c r="V441" i="1"/>
  <c r="V442" i="1" s="1"/>
  <c r="X440" i="1"/>
  <c r="Y440" i="1"/>
  <c r="V443" i="1" l="1"/>
  <c r="X442" i="1"/>
  <c r="Y442" i="1"/>
  <c r="Z442" i="1"/>
  <c r="X441" i="1"/>
  <c r="Y441" i="1"/>
  <c r="Z441" i="1"/>
  <c r="V444" i="1" l="1"/>
  <c r="Y443" i="1"/>
  <c r="Z443" i="1"/>
  <c r="X443" i="1"/>
  <c r="V445" i="1" l="1"/>
  <c r="Z444" i="1"/>
  <c r="X444" i="1"/>
  <c r="Y444" i="1"/>
  <c r="X445" i="1" l="1"/>
  <c r="V446" i="1"/>
  <c r="Y445" i="1"/>
  <c r="Z445" i="1"/>
  <c r="X446" i="1" l="1"/>
  <c r="V447" i="1"/>
  <c r="Y446" i="1"/>
  <c r="Z446" i="1"/>
  <c r="V448" i="1" l="1"/>
  <c r="Y447" i="1"/>
  <c r="X447" i="1"/>
  <c r="Z447" i="1"/>
  <c r="V449" i="1" l="1"/>
  <c r="X448" i="1"/>
  <c r="Y448" i="1"/>
  <c r="Z448" i="1"/>
  <c r="V450" i="1" l="1"/>
  <c r="Z449" i="1"/>
  <c r="X449" i="1"/>
  <c r="Y449" i="1"/>
  <c r="V451" i="1" l="1"/>
  <c r="Y450" i="1"/>
  <c r="Z450" i="1"/>
  <c r="X450" i="1"/>
  <c r="X451" i="1" l="1"/>
  <c r="Y451" i="1"/>
  <c r="Z451" i="1"/>
  <c r="V452" i="1"/>
  <c r="X452" i="1" l="1"/>
  <c r="Y452" i="1"/>
  <c r="Z452" i="1"/>
  <c r="V453" i="1"/>
  <c r="X453" i="1" l="1"/>
  <c r="V454" i="1"/>
  <c r="V455" i="1" s="1"/>
  <c r="V456" i="1" s="1"/>
  <c r="Y453" i="1"/>
  <c r="Z453" i="1"/>
  <c r="Z456" i="1" l="1"/>
  <c r="X456" i="1"/>
  <c r="Y456" i="1"/>
  <c r="V457" i="1"/>
  <c r="X455" i="1"/>
  <c r="Z455" i="1"/>
  <c r="Y455" i="1"/>
  <c r="Z454" i="1"/>
  <c r="X454" i="1"/>
  <c r="Y454" i="1"/>
  <c r="Y457" i="1" l="1"/>
  <c r="X457" i="1"/>
  <c r="Z457" i="1"/>
  <c r="V458" i="1"/>
  <c r="Y458" i="1" l="1"/>
  <c r="Z458" i="1"/>
  <c r="X458" i="1"/>
  <c r="V459" i="1"/>
  <c r="X459" i="1" l="1"/>
  <c r="Z459" i="1"/>
  <c r="V460" i="1"/>
  <c r="Y459" i="1"/>
  <c r="V461" i="1" l="1"/>
  <c r="Z460" i="1"/>
  <c r="Y460" i="1"/>
  <c r="X460" i="1"/>
  <c r="Y461" i="1" l="1"/>
  <c r="V462" i="1"/>
  <c r="Z461" i="1"/>
  <c r="X461" i="1"/>
  <c r="Z462" i="1" l="1"/>
  <c r="Y462" i="1"/>
  <c r="V463" i="1"/>
  <c r="X462" i="1"/>
  <c r="Z463" i="1" l="1"/>
  <c r="Y463" i="1"/>
  <c r="X463" i="1"/>
  <c r="V464" i="1"/>
  <c r="V465" i="1" s="1"/>
  <c r="Y465" i="1" l="1"/>
  <c r="Z465" i="1"/>
  <c r="X465" i="1"/>
  <c r="V466" i="1"/>
  <c r="Z464" i="1"/>
  <c r="Y464" i="1"/>
  <c r="X464" i="1"/>
  <c r="V467" i="1" l="1"/>
  <c r="Y466" i="1"/>
  <c r="Z466" i="1"/>
  <c r="X466" i="1"/>
  <c r="Z467" i="1" l="1"/>
  <c r="X467" i="1"/>
  <c r="Y467" i="1"/>
  <c r="V468" i="1"/>
  <c r="Z468" i="1" l="1"/>
  <c r="X468" i="1"/>
  <c r="Y468" i="1"/>
  <c r="V469" i="1"/>
  <c r="X469" i="1" l="1"/>
  <c r="Z469" i="1"/>
  <c r="V470" i="1"/>
  <c r="Y469" i="1"/>
  <c r="Y470" i="1" l="1"/>
  <c r="Z470" i="1"/>
  <c r="X470" i="1"/>
  <c r="V471" i="1"/>
  <c r="Y471" i="1" l="1"/>
  <c r="X471" i="1"/>
  <c r="V472" i="1"/>
  <c r="Z471" i="1"/>
  <c r="Y472" i="1" l="1"/>
  <c r="Z472" i="1"/>
  <c r="X472" i="1"/>
  <c r="V473" i="1"/>
  <c r="X473" i="1" l="1"/>
  <c r="Z473" i="1"/>
  <c r="Y473" i="1"/>
  <c r="V474" i="1"/>
  <c r="X474" i="1" l="1"/>
  <c r="Z474" i="1"/>
  <c r="Y474" i="1"/>
  <c r="V475" i="1"/>
  <c r="Y475" i="1" l="1"/>
  <c r="X475" i="1"/>
  <c r="Z475" i="1"/>
  <c r="V476" i="1"/>
  <c r="Y476" i="1" l="1"/>
  <c r="X476" i="1"/>
  <c r="Z476" i="1"/>
  <c r="V477" i="1"/>
  <c r="Y477" i="1" l="1"/>
  <c r="X477" i="1"/>
  <c r="Z477" i="1"/>
  <c r="V478" i="1"/>
  <c r="V479" i="1" l="1"/>
  <c r="Z478" i="1"/>
  <c r="Y478" i="1"/>
  <c r="X478" i="1"/>
  <c r="Z479" i="1" l="1"/>
  <c r="X479" i="1"/>
  <c r="V480" i="1"/>
  <c r="Y479" i="1"/>
  <c r="X480" i="1" l="1"/>
  <c r="V481" i="1"/>
  <c r="Y480" i="1"/>
  <c r="Z480" i="1"/>
  <c r="V482" i="1" l="1"/>
  <c r="Z481" i="1"/>
  <c r="Y481" i="1"/>
  <c r="X481" i="1"/>
  <c r="V483" i="1" l="1"/>
  <c r="X482" i="1"/>
  <c r="Y482" i="1"/>
  <c r="Z482" i="1"/>
  <c r="Y483" i="1" l="1"/>
  <c r="V484" i="1"/>
  <c r="X483" i="1"/>
  <c r="Z483" i="1"/>
  <c r="Y484" i="1" l="1"/>
  <c r="Z484" i="1"/>
  <c r="V485" i="1"/>
  <c r="X484" i="1"/>
  <c r="V486" i="1" l="1"/>
  <c r="Z485" i="1"/>
  <c r="Y485" i="1"/>
  <c r="X485" i="1"/>
  <c r="V487" i="1" l="1"/>
  <c r="Y486" i="1"/>
  <c r="Z486" i="1"/>
  <c r="X486" i="1"/>
  <c r="Z487" i="1" l="1"/>
  <c r="X487" i="1"/>
  <c r="Y487" i="1"/>
  <c r="V488" i="1"/>
  <c r="Z488" i="1" l="1"/>
  <c r="Y488" i="1"/>
  <c r="X488" i="1"/>
  <c r="V489" i="1"/>
  <c r="X489" i="1" l="1"/>
  <c r="Z489" i="1"/>
  <c r="V490" i="1"/>
  <c r="Y489" i="1"/>
  <c r="V491" i="1" l="1"/>
  <c r="V492" i="1" s="1"/>
  <c r="Y490" i="1"/>
  <c r="X490" i="1"/>
  <c r="Z490" i="1"/>
  <c r="X492" i="1" l="1"/>
  <c r="Y492" i="1"/>
  <c r="Z492" i="1"/>
  <c r="V493" i="1"/>
  <c r="X491" i="1"/>
  <c r="Y491" i="1"/>
  <c r="Z491" i="1"/>
  <c r="V494" i="1" l="1"/>
  <c r="X493" i="1"/>
  <c r="Y493" i="1"/>
  <c r="Z493" i="1"/>
  <c r="V495" i="1" l="1"/>
  <c r="Z494" i="1"/>
  <c r="X494" i="1"/>
  <c r="Y494" i="1"/>
  <c r="V496" i="1" l="1"/>
  <c r="X495" i="1"/>
  <c r="Y495" i="1"/>
  <c r="Z495" i="1"/>
  <c r="Y496" i="1" l="1"/>
  <c r="Z496" i="1"/>
  <c r="X496" i="1"/>
  <c r="V497" i="1"/>
  <c r="X497" i="1" l="1"/>
  <c r="Y497" i="1"/>
  <c r="Z497" i="1"/>
  <c r="V498" i="1"/>
  <c r="V499" i="1" l="1"/>
  <c r="X498" i="1"/>
  <c r="Y498" i="1"/>
  <c r="Z498" i="1"/>
  <c r="V500" i="1" l="1"/>
  <c r="X499" i="1"/>
  <c r="Y499" i="1"/>
  <c r="Z499" i="1"/>
  <c r="Z500" i="1" l="1"/>
  <c r="V501" i="1"/>
  <c r="X500" i="1"/>
  <c r="Y500" i="1"/>
  <c r="V502" i="1" l="1"/>
  <c r="X501" i="1"/>
  <c r="Y501" i="1"/>
  <c r="Z501" i="1"/>
  <c r="V503" i="1" l="1"/>
  <c r="Y502" i="1"/>
  <c r="Z502" i="1"/>
  <c r="X502" i="1"/>
  <c r="V504" i="1" l="1"/>
  <c r="X503" i="1"/>
  <c r="Y503" i="1"/>
  <c r="Z503" i="1"/>
  <c r="X504" i="1" l="1"/>
  <c r="Y504" i="1"/>
  <c r="V505" i="1"/>
  <c r="Z504" i="1"/>
  <c r="V506" i="1" l="1"/>
  <c r="X505" i="1"/>
  <c r="Z505" i="1"/>
  <c r="Y505" i="1"/>
  <c r="V507" i="1" l="1"/>
  <c r="V508" i="1" s="1"/>
  <c r="Y506" i="1"/>
  <c r="X506" i="1"/>
  <c r="Z506" i="1"/>
  <c r="V509" i="1" l="1"/>
  <c r="X508" i="1"/>
  <c r="Z508" i="1"/>
  <c r="Y508" i="1"/>
  <c r="Y507" i="1"/>
  <c r="Z507" i="1"/>
  <c r="X507" i="1"/>
  <c r="V510" i="1" l="1"/>
  <c r="Z509" i="1"/>
  <c r="X509" i="1"/>
  <c r="Y509" i="1"/>
  <c r="V511" i="1" l="1"/>
  <c r="Z510" i="1"/>
  <c r="X510" i="1"/>
  <c r="Y510" i="1"/>
  <c r="V512" i="1" l="1"/>
  <c r="Y511" i="1"/>
  <c r="X511" i="1"/>
  <c r="Z511" i="1"/>
  <c r="V513" i="1" l="1"/>
  <c r="Y512" i="1"/>
  <c r="Z512" i="1"/>
  <c r="X512" i="1"/>
  <c r="Y513" i="1" l="1"/>
  <c r="X513" i="1"/>
  <c r="Z513" i="1"/>
  <c r="V514" i="1"/>
  <c r="V515" i="1" l="1"/>
  <c r="Y514" i="1"/>
  <c r="X514" i="1"/>
  <c r="Z514" i="1"/>
  <c r="V516" i="1" l="1"/>
  <c r="Y515" i="1"/>
  <c r="X515" i="1"/>
  <c r="Z515" i="1"/>
  <c r="V517" i="1" l="1"/>
  <c r="Z516" i="1"/>
  <c r="Y516" i="1"/>
  <c r="X516" i="1"/>
  <c r="Y517" i="1" l="1"/>
  <c r="Z517" i="1"/>
  <c r="V518" i="1"/>
  <c r="X517" i="1"/>
  <c r="V519" i="1" l="1"/>
  <c r="V520" i="1" s="1"/>
  <c r="Y518" i="1"/>
  <c r="Z518" i="1"/>
  <c r="X518" i="1"/>
  <c r="V521" i="1" l="1"/>
  <c r="X520" i="1"/>
  <c r="Y520" i="1"/>
  <c r="Z520" i="1"/>
  <c r="X519" i="1"/>
  <c r="Y519" i="1"/>
  <c r="Z519" i="1"/>
  <c r="Y521" i="1" l="1"/>
  <c r="X521" i="1"/>
  <c r="Z521" i="1"/>
  <c r="V522" i="1"/>
  <c r="V523" i="1" l="1"/>
  <c r="X522" i="1"/>
  <c r="Y522" i="1"/>
  <c r="Z522" i="1"/>
  <c r="Y523" i="1" l="1"/>
  <c r="V524" i="1"/>
  <c r="Z523" i="1"/>
  <c r="X523" i="1"/>
  <c r="V525" i="1" l="1"/>
  <c r="Y524" i="1"/>
  <c r="Z524" i="1"/>
  <c r="X524" i="1"/>
  <c r="V526" i="1" l="1"/>
  <c r="Y525" i="1"/>
  <c r="Z525" i="1"/>
  <c r="X525" i="1"/>
  <c r="Y526" i="1" l="1"/>
  <c r="V527" i="1"/>
  <c r="V528" i="1" s="1"/>
  <c r="X526" i="1"/>
  <c r="Z526" i="1"/>
  <c r="V529" i="1" l="1"/>
  <c r="X528" i="1"/>
  <c r="Y528" i="1"/>
  <c r="Z528" i="1"/>
  <c r="X527" i="1"/>
  <c r="Z527" i="1"/>
  <c r="Y527" i="1"/>
  <c r="V530" i="1" l="1"/>
  <c r="X529" i="1"/>
  <c r="Z529" i="1"/>
  <c r="Y529" i="1"/>
  <c r="V531" i="1" l="1"/>
  <c r="X530" i="1"/>
  <c r="Y530" i="1"/>
  <c r="Z530" i="1"/>
  <c r="V532" i="1" l="1"/>
  <c r="Y531" i="1"/>
  <c r="Z531" i="1"/>
  <c r="X531" i="1"/>
  <c r="X532" i="1" l="1"/>
  <c r="Y532" i="1"/>
  <c r="Z532" i="1"/>
  <c r="V533" i="1"/>
  <c r="X533" i="1" l="1"/>
  <c r="Y533" i="1"/>
  <c r="Z533" i="1"/>
  <c r="V534" i="1"/>
  <c r="V535" i="1" l="1"/>
  <c r="X534" i="1"/>
  <c r="Y534" i="1"/>
  <c r="Z534" i="1"/>
  <c r="V536" i="1" l="1"/>
  <c r="X535" i="1"/>
  <c r="Y535" i="1"/>
  <c r="Z535" i="1"/>
  <c r="Z536" i="1" l="1"/>
  <c r="V537" i="1"/>
  <c r="X536" i="1"/>
  <c r="Y536" i="1"/>
  <c r="Z537" i="1" l="1"/>
  <c r="X537" i="1"/>
  <c r="Y537" i="1"/>
  <c r="V538" i="1"/>
  <c r="V539" i="1" l="1"/>
  <c r="X538" i="1"/>
  <c r="Y538" i="1"/>
  <c r="Z538" i="1"/>
  <c r="V540" i="1" l="1"/>
  <c r="X539" i="1"/>
  <c r="Z539" i="1"/>
  <c r="Y539" i="1"/>
  <c r="Y540" i="1" l="1"/>
  <c r="V541" i="1"/>
  <c r="X540" i="1"/>
  <c r="Z540" i="1"/>
  <c r="Z541" i="1" l="1"/>
  <c r="X541" i="1"/>
  <c r="Y541" i="1"/>
  <c r="V542" i="1"/>
  <c r="V543" i="1" s="1"/>
  <c r="Z543" i="1" l="1"/>
  <c r="V544" i="1"/>
  <c r="X543" i="1"/>
  <c r="Y543" i="1"/>
  <c r="X542" i="1"/>
  <c r="Z542" i="1"/>
  <c r="Y542" i="1"/>
  <c r="Z544" i="1" l="1"/>
  <c r="Y544" i="1"/>
  <c r="X544" i="1"/>
  <c r="V545" i="1"/>
  <c r="V546" i="1" s="1"/>
  <c r="Z546" i="1" l="1"/>
  <c r="V547" i="1"/>
  <c r="X546" i="1"/>
  <c r="Y546" i="1"/>
  <c r="Z545" i="1"/>
  <c r="X545" i="1"/>
  <c r="Y545" i="1"/>
  <c r="V548" i="1" l="1"/>
  <c r="X547" i="1"/>
  <c r="Y547" i="1"/>
  <c r="Z547" i="1"/>
  <c r="Y548" i="1" l="1"/>
  <c r="X548" i="1"/>
  <c r="Z548" i="1"/>
</calcChain>
</file>

<file path=xl/sharedStrings.xml><?xml version="1.0" encoding="utf-8"?>
<sst xmlns="http://schemas.openxmlformats.org/spreadsheetml/2006/main" count="5933" uniqueCount="656">
  <si>
    <t>OFFICIAL RESULTS</t>
  </si>
  <si>
    <t>HIDDEN</t>
  </si>
  <si>
    <t>BETFAIR LAY</t>
  </si>
  <si>
    <t>RACING ODDS COMPARISON</t>
  </si>
  <si>
    <t>SPORTS BEST ODDS AND LINE - EMAIL</t>
  </si>
  <si>
    <t>SPORTS CLOSING ODDS AND LINE</t>
  </si>
  <si>
    <t>DATE</t>
  </si>
  <si>
    <t>ANALYST</t>
  </si>
  <si>
    <t>TIME SENT</t>
  </si>
  <si>
    <t>EVENT DAY</t>
  </si>
  <si>
    <t>EVENT START</t>
  </si>
  <si>
    <t>LOCATION</t>
  </si>
  <si>
    <t>SPORT</t>
  </si>
  <si>
    <t>ROUND</t>
  </si>
  <si>
    <t>TEAM</t>
  </si>
  <si>
    <t>UNITS INVESTED</t>
  </si>
  <si>
    <t>MARKET ADVICE</t>
  </si>
  <si>
    <t>MARKET TYPE</t>
  </si>
  <si>
    <t>MARKET LINE / TOTAL</t>
  </si>
  <si>
    <t>BET          LINE / TOTAL</t>
  </si>
  <si>
    <t>AGENCY</t>
  </si>
  <si>
    <t xml:space="preserve">ODDS </t>
  </si>
  <si>
    <t>RESULT</t>
  </si>
  <si>
    <t>UNITS COLLECTED</t>
  </si>
  <si>
    <t>P/L</t>
  </si>
  <si>
    <t>CUMULATIVE P/L</t>
  </si>
  <si>
    <t>CUMULATIVE UNITS INVESTED</t>
  </si>
  <si>
    <t>POT%</t>
  </si>
  <si>
    <t>ROI%</t>
  </si>
  <si>
    <t>PROFIT ($100 UNIT)</t>
  </si>
  <si>
    <t>BET WIN LOSE</t>
  </si>
  <si>
    <t>PRICE</t>
  </si>
  <si>
    <t>COMMISION</t>
  </si>
  <si>
    <t>EMAIL ODDS</t>
  </si>
  <si>
    <t>AVAILABLE ODDS</t>
  </si>
  <si>
    <t>BEST FIXED EMAIL SENT</t>
  </si>
  <si>
    <t>BEST FIXED CLOSING</t>
  </si>
  <si>
    <t>BETFAIR SP</t>
  </si>
  <si>
    <t>BOB/BTSP</t>
  </si>
  <si>
    <t>BEST TOTE</t>
  </si>
  <si>
    <t>EMAIL BEST LINE / TOTAL</t>
  </si>
  <si>
    <t>EMAIL BEST ODDS</t>
  </si>
  <si>
    <t>CLOSING LINE</t>
  </si>
  <si>
    <t>CLOSING PINNACLE</t>
  </si>
  <si>
    <t>CLOSING BETFAIR</t>
  </si>
  <si>
    <t>Australia</t>
  </si>
  <si>
    <t>NRL</t>
  </si>
  <si>
    <t>H2H</t>
  </si>
  <si>
    <t>Dean Evans</t>
  </si>
  <si>
    <t>NRL Pre Season Challenge</t>
  </si>
  <si>
    <t>L</t>
  </si>
  <si>
    <t>Round 1</t>
  </si>
  <si>
    <t>Dragons</t>
  </si>
  <si>
    <t>W</t>
  </si>
  <si>
    <t>Round 2</t>
  </si>
  <si>
    <t>Rabbitohs</t>
  </si>
  <si>
    <t>Sharks</t>
  </si>
  <si>
    <t xml:space="preserve">Sea Eagles </t>
  </si>
  <si>
    <t>Broncos</t>
  </si>
  <si>
    <t>Multi</t>
  </si>
  <si>
    <t>Bulldogs</t>
  </si>
  <si>
    <t>Sea Eagles</t>
  </si>
  <si>
    <t>Knights</t>
  </si>
  <si>
    <t>Round 3</t>
  </si>
  <si>
    <t>Round 4</t>
  </si>
  <si>
    <t>Tigers</t>
  </si>
  <si>
    <t xml:space="preserve">Raiders </t>
  </si>
  <si>
    <t>Round 5</t>
  </si>
  <si>
    <t>Roosters</t>
  </si>
  <si>
    <t>Cowboys</t>
  </si>
  <si>
    <t>Round 6</t>
  </si>
  <si>
    <t>Round 7</t>
  </si>
  <si>
    <t>Storm</t>
  </si>
  <si>
    <t>Round 8</t>
  </si>
  <si>
    <t>Round 9</t>
  </si>
  <si>
    <t>Panthers Win / Broncos Win / Storm Win / Cowboys Win</t>
  </si>
  <si>
    <t>Storm Win / Sea Eagles Win</t>
  </si>
  <si>
    <t xml:space="preserve">Rabbitohs v Panthers Total Score Over 42.5 </t>
  </si>
  <si>
    <t>Sea Eagles v Raiders Total Score Over 44.5</t>
  </si>
  <si>
    <t>Broncos v Roosters Total Score Over 40.5</t>
  </si>
  <si>
    <t xml:space="preserve">Bulldogs v Tigers Total Score Under 41.5 </t>
  </si>
  <si>
    <t>Titans v Storm Total Score Over 45.5</t>
  </si>
  <si>
    <t>Cowboys v Dolphins Total Score Over 47.5</t>
  </si>
  <si>
    <t>Round 10</t>
  </si>
  <si>
    <t>Warriors</t>
  </si>
  <si>
    <t>Sharks v Dragons - Total Score Under 41.5</t>
  </si>
  <si>
    <t>Dolphins v Sea Eagles Total Score Over 46.5</t>
  </si>
  <si>
    <t>Panthers v Bulldogs Total Score Under 39.5</t>
  </si>
  <si>
    <t>Tigers v Knights Total Score Under 43.5</t>
  </si>
  <si>
    <t>Round 11</t>
  </si>
  <si>
    <t xml:space="preserve">Titans </t>
  </si>
  <si>
    <t>Titans v Knights Total Score Under 45.5</t>
  </si>
  <si>
    <t>Sharks v Roosters Total Score Over 40.5</t>
  </si>
  <si>
    <t xml:space="preserve">Storm v Eels Total Score Over 44.5 </t>
  </si>
  <si>
    <t xml:space="preserve">Tigers v Dolphins Total Score Under 45.5 </t>
  </si>
  <si>
    <t>Broncos Win / Cowboys Win / Storm Win / Dolphins Win</t>
  </si>
  <si>
    <t>Bets</t>
  </si>
  <si>
    <t>Wins</t>
  </si>
  <si>
    <t>Strike Rate</t>
  </si>
  <si>
    <t>Round 12</t>
  </si>
  <si>
    <t>Cowboys v Tigers Total Score Under 48.5</t>
  </si>
  <si>
    <t>Raiders v Roosters Total Score Over 43.5</t>
  </si>
  <si>
    <t>Rabbitohs v Eels Total Score Over 47.5</t>
  </si>
  <si>
    <t>Titans</t>
  </si>
  <si>
    <t>Round 13</t>
  </si>
  <si>
    <t>Eels v Sharks Total Score Over 47.5</t>
  </si>
  <si>
    <t xml:space="preserve">Knights v Bulldogs Total Score Under 44.5 </t>
  </si>
  <si>
    <t>Panthers v Dragons Total Score Over 43.5</t>
  </si>
  <si>
    <t>Roosters v Cowboys  Total Score Over 50.5</t>
  </si>
  <si>
    <t>Round 14</t>
  </si>
  <si>
    <t>Dragons v Tigers Total Score Under 47.5</t>
  </si>
  <si>
    <t xml:space="preserve">Cowboys v Warriors Total Score Under 50.5 </t>
  </si>
  <si>
    <t>Storm v Knights Total Score Under 47.5</t>
  </si>
  <si>
    <t>Total Over</t>
  </si>
  <si>
    <t>Total Under</t>
  </si>
  <si>
    <t>BET TYPE</t>
  </si>
  <si>
    <t>OPPOSING TEAM</t>
  </si>
  <si>
    <t xml:space="preserve"> Storm</t>
  </si>
  <si>
    <t>Panthers</t>
  </si>
  <si>
    <t>Eels</t>
  </si>
  <si>
    <t>Dolphins</t>
  </si>
  <si>
    <t>n/a</t>
  </si>
  <si>
    <t>Raiders</t>
  </si>
  <si>
    <t xml:space="preserve">Sharks v Dolphins Total Score Over 46.5 </t>
  </si>
  <si>
    <t>Raiders v Cowboys Total Score Over 48.5</t>
  </si>
  <si>
    <t>Rabbitohs v Broncos Total Score Over 48.5</t>
  </si>
  <si>
    <t>Warriors v Storm Total Score Over 44.5</t>
  </si>
  <si>
    <t>Eels v Roosters Total Score Over 50.5</t>
  </si>
  <si>
    <t>Knights v Panthers Total Score Under 44.5</t>
  </si>
  <si>
    <t>Round 15</t>
  </si>
  <si>
    <t xml:space="preserve">Roosters v Bulldogs Total Score Under 50.5 </t>
  </si>
  <si>
    <t>Tigers v Raiders Total Score Under 48.5</t>
  </si>
  <si>
    <t>Round 16</t>
  </si>
  <si>
    <t>Round 17</t>
  </si>
  <si>
    <t xml:space="preserve">Bulldogs v Sharks Total Score Under 47.5 </t>
  </si>
  <si>
    <t xml:space="preserve">Dolphins </t>
  </si>
  <si>
    <t>Dragons v Dolphins Total Score Under 55.5</t>
  </si>
  <si>
    <t>Knights v Eels Total Score Under 49.5</t>
  </si>
  <si>
    <t>Round 18</t>
  </si>
  <si>
    <t xml:space="preserve">Bulldogs v Warriors Total Score Under 46.5 </t>
  </si>
  <si>
    <t>Tigers v Storm Total Score Under 51.5</t>
  </si>
  <si>
    <t xml:space="preserve">Raiders v Knights Total Score Under 49.5 </t>
  </si>
  <si>
    <t>Round 19</t>
  </si>
  <si>
    <t>Titans v Eels Total Score Over 52.5</t>
  </si>
  <si>
    <t>Knights v Broncos Total Score Under 49.5</t>
  </si>
  <si>
    <t>Panthers v Dolphins Total Score Under 47.5</t>
  </si>
  <si>
    <t>Cowboys v Bulldogs Total Score Under 47.5</t>
  </si>
  <si>
    <t>Round 20</t>
  </si>
  <si>
    <t>Round 21</t>
  </si>
  <si>
    <t>Warriors v Tigers Total Score Over 46.5</t>
  </si>
  <si>
    <t>Broncos v Bulldogs Total Score Under 48.5</t>
  </si>
  <si>
    <t>QLD</t>
  </si>
  <si>
    <t>NSW</t>
  </si>
  <si>
    <t>Rugby League</t>
  </si>
  <si>
    <t>Round 22</t>
  </si>
  <si>
    <t>Panthers v Knights - Total Score Under 48.5</t>
  </si>
  <si>
    <t>Bulldogs v Raiders - Total Score Under 48.5</t>
  </si>
  <si>
    <t>The Rugby Championship</t>
  </si>
  <si>
    <t>South Africa</t>
  </si>
  <si>
    <t>Round 23</t>
  </si>
  <si>
    <t>Dragons v Bulldogs - Total Score Under 48.5</t>
  </si>
  <si>
    <t>Sea Eagles v Warriors - Total Score Under 54.5</t>
  </si>
  <si>
    <t>Roosters v Eels - Total Score Over 51.5</t>
  </si>
  <si>
    <t>Tigers v Rabbitohs - Total Score Over 52.5</t>
  </si>
  <si>
    <t>Sharks v Knights - Total Score Under 48.5</t>
  </si>
  <si>
    <t>Round 24</t>
  </si>
  <si>
    <t>Tigers v Sea Eagles - Total Score Over 51.5</t>
  </si>
  <si>
    <t xml:space="preserve">Warriors v Bulldogs - Total Score Under 44.5 </t>
  </si>
  <si>
    <t>Broncos v Eels - Total Score Over 50.5</t>
  </si>
  <si>
    <t>Storm v Dolphins - Total Score Over 52.5</t>
  </si>
  <si>
    <t>Titans v Roosters - Total Score Over 53.5</t>
  </si>
  <si>
    <t>Round 25</t>
  </si>
  <si>
    <t xml:space="preserve">Cowboys v Storm - Total Score Over 51.5 </t>
  </si>
  <si>
    <t>Panthers v Rabbitohs - Total Score Over 48.5</t>
  </si>
  <si>
    <t>Dolphins v Broncos - Total Score Over 50.5</t>
  </si>
  <si>
    <t>Sharks v Warriors - Total Score Over 46.5</t>
  </si>
  <si>
    <t>Roosters v Raiders - Total Score Over 51.5</t>
  </si>
  <si>
    <t>Round 26</t>
  </si>
  <si>
    <t>Round 27</t>
  </si>
  <si>
    <t>Broncos v Storm - Total Score Over 50.5</t>
  </si>
  <si>
    <t>Tigers v Eels - Total Score Over 49.5</t>
  </si>
  <si>
    <t>Rabbitohs v Roosters - Total Score Over 52.5</t>
  </si>
  <si>
    <t xml:space="preserve">Sea Eagles v Sharks - Total Score Over 48.5 </t>
  </si>
  <si>
    <t>Storm v Sharks - Total Score Over 44.5</t>
  </si>
  <si>
    <t>Bulldogs v Sea Eagles - Total Score Over 42.5</t>
  </si>
  <si>
    <t>Roosters v Sea Eagles - Total Score Over 46.5</t>
  </si>
  <si>
    <t xml:space="preserve">Sharks v Cowboys - Total Score Over 45.5 </t>
  </si>
  <si>
    <t xml:space="preserve"> The Rugby Championship</t>
  </si>
  <si>
    <t>Rugby Union</t>
  </si>
  <si>
    <t>New Zealand</t>
  </si>
  <si>
    <t>Argentina</t>
  </si>
  <si>
    <t>QRL Hostplus Cup Grand Final</t>
  </si>
  <si>
    <t>Norths Devils</t>
  </si>
  <si>
    <t>NSW Cup</t>
  </si>
  <si>
    <t>Canberra</t>
  </si>
  <si>
    <t xml:space="preserve"> Cowboys</t>
  </si>
  <si>
    <t>Newton</t>
  </si>
  <si>
    <t>Finals Week 1</t>
  </si>
  <si>
    <t>Finals Week 2</t>
  </si>
  <si>
    <t>Finals Week 3</t>
  </si>
  <si>
    <t xml:space="preserve"> Argentina</t>
  </si>
  <si>
    <t>NRL State Championship</t>
  </si>
  <si>
    <t>Devils</t>
  </si>
  <si>
    <t>Jets</t>
  </si>
  <si>
    <t>Grand Final</t>
  </si>
  <si>
    <t>Storm v Panthers - Total Score Over 40.5</t>
  </si>
  <si>
    <t>Fiji v PNG - Total Score Under 49.5</t>
  </si>
  <si>
    <t>England v Samoa - Total Score Over 42.5</t>
  </si>
  <si>
    <t>England</t>
  </si>
  <si>
    <t>Samoa</t>
  </si>
  <si>
    <t>International</t>
  </si>
  <si>
    <t>New Zealand Women</t>
  </si>
  <si>
    <t>Tonga</t>
  </si>
  <si>
    <t>Australia Women</t>
  </si>
  <si>
    <t>PNG Kumuls</t>
  </si>
  <si>
    <t>Cricket</t>
  </si>
  <si>
    <t>One Day Cricket International</t>
  </si>
  <si>
    <t>Sri Lanka</t>
  </si>
  <si>
    <t>T20 Cricket International</t>
  </si>
  <si>
    <t>West Indies</t>
  </si>
  <si>
    <t xml:space="preserve">Rugby Union </t>
  </si>
  <si>
    <t>Wales</t>
  </si>
  <si>
    <t>Wales v Australia - Total Point Score Over 49.5</t>
  </si>
  <si>
    <t>England v South Africa - Total Point Score Over 46.5</t>
  </si>
  <si>
    <t>France</t>
  </si>
  <si>
    <t>USA</t>
  </si>
  <si>
    <t>Spain v USA - Total Score Over 50.5</t>
  </si>
  <si>
    <t>Scotland</t>
  </si>
  <si>
    <t>Scotland v Australia - Total Score Over 53.5</t>
  </si>
  <si>
    <t>Test International</t>
  </si>
  <si>
    <t>India</t>
  </si>
  <si>
    <t>Queensland</t>
  </si>
  <si>
    <t>State of Origin 2025 Series</t>
  </si>
  <si>
    <t>2 Dec 8.47pm</t>
  </si>
  <si>
    <t xml:space="preserve">New Zealand </t>
  </si>
  <si>
    <t>Boxing</t>
  </si>
  <si>
    <t>Oleksandr Usyk</t>
  </si>
  <si>
    <t xml:space="preserve"> Tyson Fury</t>
  </si>
  <si>
    <t>International - Pacific Championships</t>
  </si>
  <si>
    <t>Warriors / Cowboys / Sharks Win</t>
  </si>
  <si>
    <t>Sharks / Titans / Sea Eagles Win</t>
  </si>
  <si>
    <t>Warriors / Storm / Panthers / Raiders Win</t>
  </si>
  <si>
    <t xml:space="preserve"> Cowboys / Warriors / Roosters / Storm / Sharks / Panthers / Bulldogs Win</t>
  </si>
  <si>
    <t>Storm / Sharks / Panthers / Bulldogs Win</t>
  </si>
  <si>
    <t>Storm / Eels / Roosters  / Panthers Win</t>
  </si>
  <si>
    <t>Total Score Under</t>
  </si>
  <si>
    <t>Total Score Over</t>
  </si>
  <si>
    <t>DATE SENT</t>
  </si>
  <si>
    <t>Top Team Tryscorer - Manly Sea Eagles - Tom Trbojevic</t>
  </si>
  <si>
    <t>Futures</t>
  </si>
  <si>
    <t>Top Team Tryscorer - Manly Sea Eagles - Reuben Garrick</t>
  </si>
  <si>
    <t>Top Team Tryscorer - Manly Sea Eagles - Haumole Olakau'atu</t>
  </si>
  <si>
    <t>Top Team Tryscorer - South Sydney Rabbitohs - Tyrone Munro</t>
  </si>
  <si>
    <t>Top Team Tryscorer - Brisbane Broncos - Jesse Arthars</t>
  </si>
  <si>
    <t>Top Team Tryscorer - Brisbane Broncos - Ezra Mam</t>
  </si>
  <si>
    <t>Top Team Tryscorer - Canberra Raiders - Matt Timoko</t>
  </si>
  <si>
    <t>Top Team Tryscorer - Canberra Raiders - Sebastian Kris</t>
  </si>
  <si>
    <t>Top Team Tryscorer - Canberra Raiders - Hudson Young</t>
  </si>
  <si>
    <t>Top Team Tryscorer - Cronulla Sharks - Will Kennedy</t>
  </si>
  <si>
    <t>Top Team Tryscorer - New Zealand Warriors - Marcel Montoya</t>
  </si>
  <si>
    <t>Top Team Tryscorer - New Zealand Warriors - Roger Tuivasa-Sheck</t>
  </si>
  <si>
    <t>Top Team Tryscorer - New Zealand Warriors - Luke Metcalf</t>
  </si>
  <si>
    <t xml:space="preserve">Top Team Tryscorer - Melbourne Storm - Ryan Papenhuyzen </t>
  </si>
  <si>
    <t>Top Team Tryscorer - Melbourne Storm - Sua Fa'alogo</t>
  </si>
  <si>
    <t xml:space="preserve">Top Team Tryscorer - Penrith Panthers - Izack Tago </t>
  </si>
  <si>
    <t>Top Team Tryscorer - Penrith Panthers - Taylan May</t>
  </si>
  <si>
    <t>Top Team Tryscorer - Canterbury Bulldogs - Blake Wilson</t>
  </si>
  <si>
    <t>Top Team Tryscorer - Canterbury Bulldogs - Stephen Crichton</t>
  </si>
  <si>
    <t>Top Team Tryscorer - Canterbury Bulldogs - Bronson Xerri</t>
  </si>
  <si>
    <t>Top Team Tryscorer - Parramatta Eels - Clint Gutherson</t>
  </si>
  <si>
    <t>Top Team Tryscorer - Gold Coast Titans - AJ Brimson</t>
  </si>
  <si>
    <t>Top Team Tryscorer - Dolphins - Hamiso Tabuai-Fidow</t>
  </si>
  <si>
    <t>Top Team Tryscorer - Dolphins - Herbie Farnworth</t>
  </si>
  <si>
    <t>Top Team Tryscorer - Dolphins - Jack Bostock</t>
  </si>
  <si>
    <t>Top Team Tryscorer - North Queensland Cowboys - Jeremiah Nanai</t>
  </si>
  <si>
    <t>Top Team Tryscorer - Wests Tigers - Jahream Bula</t>
  </si>
  <si>
    <t>Top Team Tryscorer - Wests Tigers - Starford To'a</t>
  </si>
  <si>
    <t>Top Team Tryscorer - Wests Tigers - Justin Olam</t>
  </si>
  <si>
    <t>Grand Final Winner 2024 - NZ Warriors</t>
  </si>
  <si>
    <t xml:space="preserve"> Minor Premiership 2024 - NZ Warriors</t>
  </si>
  <si>
    <t>Top 4 Finish 2024 - NZ Warriors</t>
  </si>
  <si>
    <t>Top 4 Finish 2024 - Manly Sea Eagles</t>
  </si>
  <si>
    <t xml:space="preserve">Most Improved 2024 - Canterbury Bulldogs (-20) </t>
  </si>
  <si>
    <t>Most Improved 2024 - Manly Sea Eagles (-29)</t>
  </si>
  <si>
    <t xml:space="preserve">Most Improved 2024 - Gold Coast Titans (-24) </t>
  </si>
  <si>
    <t>Regular Season Points Handicap - NZ Warriors (+7.5)</t>
  </si>
  <si>
    <t>Regular Season Points Handicap - Manly Sea Eagles (+10)</t>
  </si>
  <si>
    <t>Regular Season Points Handicap - Canterbury Bulldogs (+12)</t>
  </si>
  <si>
    <t xml:space="preserve">Regular Season Points Handicap - Gold Coast Titans (+12.5) </t>
  </si>
  <si>
    <t>To Make Grand Final 2024 - NZ Warriors</t>
  </si>
  <si>
    <t>To Make Grand Final 2024 - Manly Sea Eagles</t>
  </si>
  <si>
    <t xml:space="preserve">Top Non NSW Team 2024 - NZ Warriors </t>
  </si>
  <si>
    <t>Top NSW Team 2024 - Manly Sea Eagles</t>
  </si>
  <si>
    <t>Top Tryscorer - Tom Trbojevic</t>
  </si>
  <si>
    <t>Top Tryscorer - Ryan Papenhuyzen</t>
  </si>
  <si>
    <t>To Make Grand Final 2024 - Bulldogs</t>
  </si>
  <si>
    <t>Futures - Win</t>
  </si>
  <si>
    <t>H2H (Draw No Bet)</t>
  </si>
  <si>
    <t>India High Bat (Away) - 1st Innings - Jaiswal</t>
  </si>
  <si>
    <t>India High Bat (Away) - 1st Innings - Reddy</t>
  </si>
  <si>
    <t>Australia High Bat (Home) - 1st Innings - Head</t>
  </si>
  <si>
    <t>India High Bat (Away) - 2nd Innings - Jaiswal</t>
  </si>
  <si>
    <t>India High Bat (Away) - 2nd Innings - Reddy</t>
  </si>
  <si>
    <t>High Bat</t>
  </si>
  <si>
    <t>Spain</t>
  </si>
  <si>
    <t>Big Bash T20</t>
  </si>
  <si>
    <t>Hobart Hurricanes</t>
  </si>
  <si>
    <t>Sydney Sixers</t>
  </si>
  <si>
    <t>Melbourne Stars</t>
  </si>
  <si>
    <t xml:space="preserve">Sydney Thunder </t>
  </si>
  <si>
    <t>Sydney Thunder</t>
  </si>
  <si>
    <t xml:space="preserve"> Sydney Thunder</t>
  </si>
  <si>
    <t>Thomas Andrews - Away</t>
  </si>
  <si>
    <t>Hobart Hurricanes - Mitchell Owen - Home</t>
  </si>
  <si>
    <t>Hobart Hurricanes - Tim David - Home</t>
  </si>
  <si>
    <t>Hobart Hurricanes - Nathan McAndrew - Away</t>
  </si>
  <si>
    <t>ICC 2025 Champions Trophy</t>
  </si>
  <si>
    <t>Afghanistan</t>
  </si>
  <si>
    <t>New Zealand - To Qualify For The Final</t>
  </si>
  <si>
    <t>Afghanistan - To Qualify For The Final</t>
  </si>
  <si>
    <t>New Zealand - Group A Winner</t>
  </si>
  <si>
    <t>Afghanistan - To Reach The Semi Final</t>
  </si>
  <si>
    <t xml:space="preserve">NRL - Most Improved 2025 - Warriors  </t>
  </si>
  <si>
    <t xml:space="preserve">                    NRL - Grand Final Winner - Storm</t>
  </si>
  <si>
    <t xml:space="preserve">                    NRL - Grand Final Winner - Broncos</t>
  </si>
  <si>
    <t xml:space="preserve">                    NRL - Grand Final Winner - Warriors</t>
  </si>
  <si>
    <t>Broncos/Knights/Dolphins/Storm</t>
  </si>
  <si>
    <t>Broncos/Storm</t>
  </si>
  <si>
    <t xml:space="preserve">Panthers / Sharks / Broncos </t>
  </si>
  <si>
    <t xml:space="preserve"> Panthers / Sharks / Broncos / Tigers</t>
  </si>
  <si>
    <t>Panthers v Roosters - Total Score Over 50.5</t>
  </si>
  <si>
    <t>Dragons v Rabbitohs - Total Score Under 51.5</t>
  </si>
  <si>
    <t>Cowboys v Sharks - Total Score Over 50.5</t>
  </si>
  <si>
    <t>Raiders v Broncos - Total Score Over 50.5</t>
  </si>
  <si>
    <t>Eels v Wests Tigers - Total Score Over 49.5</t>
  </si>
  <si>
    <t xml:space="preserve">Dolphins v Wests Tigers - Total Score Under 47.5 </t>
  </si>
  <si>
    <t>Cowboys v Raiders - Total Score Over 45.5</t>
  </si>
  <si>
    <t>Sea Eagles v Eels - Total Score Under 54.5</t>
  </si>
  <si>
    <t>Sharks v Bulldogs - Total Score Over 43.5</t>
  </si>
  <si>
    <t>Raiders v Sharks - Total Score Under 47.5</t>
  </si>
  <si>
    <t>Eels v Dragons - Total Score Under 49.5</t>
  </si>
  <si>
    <t>Titans v Dolphins - Total Score Under 52.5</t>
  </si>
  <si>
    <t>Broncos v Wests Tigers - Total Score Under 52.5</t>
  </si>
  <si>
    <t>Bulldogs v Knights - Total Score Under 46.5</t>
  </si>
  <si>
    <t>Dragons v Titans - Total Match Score Under 50.5</t>
  </si>
  <si>
    <t xml:space="preserve">Rabbitohs v Cowboys - Total Match Score Under 49.5 </t>
  </si>
  <si>
    <t>Rainders</t>
  </si>
  <si>
    <t xml:space="preserve">Tigers </t>
  </si>
  <si>
    <t xml:space="preserve">Knights v Wests Tigers - Total Match Score Under 46.5 </t>
  </si>
  <si>
    <t xml:space="preserve"> Bulldogs/Raiders/Sharks/Tigers</t>
  </si>
  <si>
    <t xml:space="preserve"> Bulldogs/Sharks/Tigers</t>
  </si>
  <si>
    <t>Bulldogs v Rabbitohs - Total Score Under 44.5</t>
  </si>
  <si>
    <t>Knights v Sharks - Total Score Under 44.5</t>
  </si>
  <si>
    <t>Broncos v Bulldogs - Total Match Score Under 41.5</t>
  </si>
  <si>
    <t xml:space="preserve">Roosters v Dragons - Total Match Score Under 46.5 </t>
  </si>
  <si>
    <t xml:space="preserve">Panthers v Sea Eagles - Total Match Score Over 46.5 </t>
  </si>
  <si>
    <t xml:space="preserve">Wests Tigers v Sharks - Total Match Score Under 47.5 </t>
  </si>
  <si>
    <t>Rabbitohs v Knights - Total Score Under 45.5</t>
  </si>
  <si>
    <t>Panthers v Broncos - Total Score Over 44.5</t>
  </si>
  <si>
    <t xml:space="preserve">Storm v Raiders - Total Score Over 45.5 </t>
  </si>
  <si>
    <t>Knights v Titans - Total Score Under 48.5</t>
  </si>
  <si>
    <t>Rabbitohs v Broncos - Total Score Under 49.5</t>
  </si>
  <si>
    <t>Knights v Eels - Total Score Under 47.5</t>
  </si>
  <si>
    <t>Sea Eagles / Panthers / Sharks</t>
  </si>
  <si>
    <t>Dragons v Knights - Total Match Score Under 45.5</t>
  </si>
  <si>
    <t>Titans v Storm - Total Match Score Over 49.5</t>
  </si>
  <si>
    <t>Rabbitohs v Warriors - Total Match Score Under 45.5</t>
  </si>
  <si>
    <t>Roosters v Raiders - Total Match Score Over 46.5</t>
  </si>
  <si>
    <t>Broncos v Dragons - Total Score Under 51.5</t>
  </si>
  <si>
    <t xml:space="preserve">Knights v Sea Eagles - Total Match Points Under 45.5 </t>
  </si>
  <si>
    <t>Dolphins v Dragons - Total Match Points Under 48.5</t>
  </si>
  <si>
    <t>Broncos v Titans - Total Match Points Over 50.5</t>
  </si>
  <si>
    <t>Raiders v Rabbitohs -  Total Match Points Under 48.5</t>
  </si>
  <si>
    <t>Wests Tigers v Panthers - Total Match Points Under 48.5</t>
  </si>
  <si>
    <t>Bulldogs v Eels - Total Match Points Under 44.5</t>
  </si>
  <si>
    <t>Titans v Sea Eagles - Total Score Over 50.5</t>
  </si>
  <si>
    <t>Cowboys v Dolphins - Total Score Over 49.5</t>
  </si>
  <si>
    <t>Rabbitohs v Bulldogs - Total Score Under 46.5</t>
  </si>
  <si>
    <t>Wests Tigers v Raiders - Total Score Over 47.5</t>
  </si>
  <si>
    <t>Dolphins v Knights - Total Score Under 47.5</t>
  </si>
  <si>
    <t>Rabbitohs v Storm - Total Score Over 47.5</t>
  </si>
  <si>
    <t>Broncos v Sharks - Total Score Over 48.5</t>
  </si>
  <si>
    <t>Eels v Titans - Total Score Under 49.5</t>
  </si>
  <si>
    <t>Panthers v Bulldogs - Total Score Under 43.5</t>
  </si>
  <si>
    <t xml:space="preserve">Sea Eagles v Wests Tigers - Total Score Under 48.5 </t>
  </si>
  <si>
    <t xml:space="preserve">Knights v Raiders - Total Score Under 45.5 </t>
  </si>
  <si>
    <t xml:space="preserve">Dragons v Eels - Total Score Under 47.5 </t>
  </si>
  <si>
    <t>Storm v Sharks - Total Score Over 47.5</t>
  </si>
  <si>
    <t xml:space="preserve">Titans v Cowboys - Total Score Over 50.5 </t>
  </si>
  <si>
    <t>Bulldogs v Broncos - Total Score Over 44.5</t>
  </si>
  <si>
    <t>Raiders v Dragons - Total Score Under 48.5</t>
  </si>
  <si>
    <t>Cowboys v Storm - Total Score Over 48.5</t>
  </si>
  <si>
    <t>Roosters v Wests Tigers - Total Score Over 47.5</t>
  </si>
  <si>
    <t>Sea Eagles v Rabbitohs - Total Score Over 47.5</t>
  </si>
  <si>
    <t>Storm Win / Roosters Win</t>
  </si>
  <si>
    <t xml:space="preserve">Knights v Storm - Total Score Under 45.5 </t>
  </si>
  <si>
    <t>Titans v Broncos - Total Match Score Over 49.5</t>
  </si>
  <si>
    <t>Dolphins v Cowboys - Total Match Score Under 49.5</t>
  </si>
  <si>
    <t>Sharks v Roosters - Total Match Score Over 46.5</t>
  </si>
  <si>
    <t xml:space="preserve">Rabbitohs </t>
  </si>
  <si>
    <t>Panthers v Rabbitohs - Total Match Score Under 46.5</t>
  </si>
  <si>
    <t>Raiders v Eels - Total Match Score Over 47.5</t>
  </si>
  <si>
    <t>Storm v Sea Eagles - Total Match Score Under 47.5</t>
  </si>
  <si>
    <t>International Rugby Union</t>
  </si>
  <si>
    <t>Lions</t>
  </si>
  <si>
    <t>Manny Pacquiao</t>
  </si>
  <si>
    <t>Marrio Barrios</t>
  </si>
  <si>
    <t>Win</t>
  </si>
  <si>
    <t>Sebastian Fundora</t>
  </si>
  <si>
    <t>Tim Tszyu</t>
  </si>
  <si>
    <t>Roosters W</t>
  </si>
  <si>
    <t>Broncos W</t>
  </si>
  <si>
    <t>Warriors W</t>
  </si>
  <si>
    <t>Knights W</t>
  </si>
  <si>
    <t>Roosters v Storm - Total Match Score Above 45.5</t>
  </si>
  <si>
    <t>Cowboys v Dragons - Total Match Score Above 48.5</t>
  </si>
  <si>
    <t xml:space="preserve">Broncos v Eels - Total Match Score Below 49.5 </t>
  </si>
  <si>
    <t>Panthers v Wests Tigers - Total Match Score Below 48.5</t>
  </si>
  <si>
    <t xml:space="preserve">Rabbitohs v Sharks - Total Match Score Below 48.5 </t>
  </si>
  <si>
    <t>Warriors W / Roosters W / Cowboys W / Broncos W / Sharks W</t>
  </si>
  <si>
    <t xml:space="preserve">Raiders v Knights - Total Match Score Below 45.5 </t>
  </si>
  <si>
    <t>Bulldogs v Sea Eagles - Total Match Score Below 44.5</t>
  </si>
  <si>
    <t>Knights v Warriors - Total Match Score Under 44.5</t>
  </si>
  <si>
    <t xml:space="preserve">NRL - Most Improved 2025 - Broncos     </t>
  </si>
  <si>
    <t xml:space="preserve">NRL - Most Improved 2025 - Titans        </t>
  </si>
  <si>
    <t xml:space="preserve">NRL - Most Improved 2025 - Tigers   </t>
  </si>
  <si>
    <t xml:space="preserve">                  NRL - Top Pointscorer 2025 - Jayden Campbell (Titans)</t>
  </si>
  <si>
    <t xml:space="preserve">                  NRL - Top Pointscorer 2025 - Luke Metcalf (Warriors) </t>
  </si>
  <si>
    <t xml:space="preserve">                  NRL - Top Pointscorer 2025 - Reuben Garrick (Sea Eagles)</t>
  </si>
  <si>
    <t xml:space="preserve">                  NRL - Top Pointscorer 2025 - Nick Meaney (Storm)</t>
  </si>
  <si>
    <t xml:space="preserve">                  NRL - Top Pointscorer 2025 - Jamayne Isaako (Dolphins)</t>
  </si>
  <si>
    <t xml:space="preserve">NRL - Regular Season Handicap 2025 - Warriors                 </t>
  </si>
  <si>
    <t xml:space="preserve">NRL - Regular Season Handicap 2025 - Dolphins                  </t>
  </si>
  <si>
    <t xml:space="preserve">NRL - Regular Season Handicap 2025 - Sharks          </t>
  </si>
  <si>
    <t xml:space="preserve">NRL - Regular Season Handicap 2025 - Tigers              </t>
  </si>
  <si>
    <t xml:space="preserve">NRL - Regular Season Handicap 2025 - Titans             </t>
  </si>
  <si>
    <t>NRL - Premiership Winning Region 2025 - Any Other Region (VIC, ACT, NZ)</t>
  </si>
  <si>
    <t>NRL - Premiership Winning Region 2025 - QLD</t>
  </si>
  <si>
    <t xml:space="preserve">NRL - Top 8 Finish 2025 - (Sportsbet) - Storm/Panthers/Broncos/Sharks Multi </t>
  </si>
  <si>
    <t xml:space="preserve">NRL - To Miss the Top 8 2025 (Sportsbet) - Rabbitohs/Cowboys/Roosters Multi </t>
  </si>
  <si>
    <t xml:space="preserve">NRL - Minor Premiership 2025 - Storm </t>
  </si>
  <si>
    <t xml:space="preserve">NRL - Minor Premiership 2025 - Broncos </t>
  </si>
  <si>
    <t>NRL - Minor Premiership 2025 - Sharks</t>
  </si>
  <si>
    <t xml:space="preserve">NRL - Minor Premiership 2025 - Warriors </t>
  </si>
  <si>
    <t xml:space="preserve">NRL - Wooden Spoon / Most Losses / Least Wins - Roosters </t>
  </si>
  <si>
    <t xml:space="preserve">NRL - Wooden Spoon / Most Losses / Least Wins - Cowboys </t>
  </si>
  <si>
    <t>NRL - Wooden Spoon / Most Losses / Least Wins - Rabbitohs</t>
  </si>
  <si>
    <t xml:space="preserve">NRL - Wooden Spoon / Most Losses / Least Wins - Knights </t>
  </si>
  <si>
    <t xml:space="preserve">NRL - Wooden Spoon / Most Losses / Least Wins - Dragons </t>
  </si>
  <si>
    <t xml:space="preserve">NRL - Bottom 4 Finish 2025 - Rabbitohs </t>
  </si>
  <si>
    <t xml:space="preserve">NRL - Bottom 4 Finish 2025 - Cowboys </t>
  </si>
  <si>
    <t>NRL - Bottom 4 Finish 2025 - Roosters</t>
  </si>
  <si>
    <t>NRLW - Grand Final Winner 2025 - Broncos Women</t>
  </si>
  <si>
    <t>NRLW - Grand Final Winner 2025 - Roosters Women</t>
  </si>
  <si>
    <t>NRLW - Grand Final Winner 2025 - Warriors Women</t>
  </si>
  <si>
    <t>NRL - Top Tryscorer 2025 - Khan-Pereira</t>
  </si>
  <si>
    <t xml:space="preserve">NRL - Top Tryscorer 2025 - Young </t>
  </si>
  <si>
    <t>NRL - Top Tryscorer 2025 - Munro</t>
  </si>
  <si>
    <t>NRL - Top Tryscorer 2025 - Tabuai-Fidow</t>
  </si>
  <si>
    <t>NRL - Top Tryscorer 2025 - Schiller</t>
  </si>
  <si>
    <t xml:space="preserve">NRL - Top Tryscorer 2025 - Sharpe </t>
  </si>
  <si>
    <t xml:space="preserve">NRL - Top Tryscorer 2025 - Kini </t>
  </si>
  <si>
    <t xml:space="preserve">NRL - Top Tryscorer 2025 - Bula </t>
  </si>
  <si>
    <t>NRL - Top Tryscorer 2025 - Weekes</t>
  </si>
  <si>
    <t>NRL - Top 25 Tryscorers 2025 - Schiller</t>
  </si>
  <si>
    <t xml:space="preserve">NRL - Top 25 Tryscorers 2025 - Sharpe </t>
  </si>
  <si>
    <t>NRL - Top 25 Tryscorers 2025 - Kini</t>
  </si>
  <si>
    <t xml:space="preserve">NRL - Top 25 Tryscorers 2025 - Bula </t>
  </si>
  <si>
    <t>NRL - Top 25 Tryscorers 2025 - Weekes</t>
  </si>
  <si>
    <t xml:space="preserve">Season Wins 2025 - Sharks Over 14.5 </t>
  </si>
  <si>
    <t>Season Wins 2025 - Panthers Under 15.5</t>
  </si>
  <si>
    <t xml:space="preserve">Season Wins 2025 - Roosters Under 11.5 </t>
  </si>
  <si>
    <t xml:space="preserve">Season Wins 2025 - Dolphins Over 9.5 </t>
  </si>
  <si>
    <t xml:space="preserve">Season Wins 2025 - Rabbitohs Under 10.5 </t>
  </si>
  <si>
    <t xml:space="preserve">Season Wins 2025 - Cowboys Under 11.5 </t>
  </si>
  <si>
    <t xml:space="preserve">Season Tries - Fletcher Sharpe 15+ </t>
  </si>
  <si>
    <t>Season Tries - Keano Kini 15+</t>
  </si>
  <si>
    <t>Season Tries - Jeremiah Nanai 15+</t>
  </si>
  <si>
    <t xml:space="preserve">Season Tries - Hamiso Tabuai-Fidow 15+ </t>
  </si>
  <si>
    <t xml:space="preserve">Season Tries - Reece Walsh 15+ </t>
  </si>
  <si>
    <t>Season Tries - Alofiana Khan-Pereira 20+</t>
  </si>
  <si>
    <t>Season Tries - Dominic Young 20+</t>
  </si>
  <si>
    <t xml:space="preserve">Canberra Raiders Top Try Scorer - Kaeo Weekes </t>
  </si>
  <si>
    <t xml:space="preserve">New Zealand Warriors Top Try Scorer - Dallin Watene-Zelezniak </t>
  </si>
  <si>
    <t xml:space="preserve">New Zealand Warriors Top Try Scorer - Luke Metcalf </t>
  </si>
  <si>
    <t>Canterbury Bulldogs Top Try Scorer - Blake Wilson</t>
  </si>
  <si>
    <t>Canterbury Bulldogs Top Try Scorer - Stephen Crichton</t>
  </si>
  <si>
    <t>Canterbury Bulldogs Top Try Scorer - Bronson Xerri</t>
  </si>
  <si>
    <t xml:space="preserve">Dolphins Top Try Scorer - Jake Averillo </t>
  </si>
  <si>
    <t>Dolphins Top Try Scorer - Jack Bostock</t>
  </si>
  <si>
    <t>Titans Top Try Scorer - Keano Kini</t>
  </si>
  <si>
    <t xml:space="preserve">Sharks Top Try Scorer - Addin Fonua-Blake </t>
  </si>
  <si>
    <t xml:space="preserve">Knights Top Try Scorer - Sharpe </t>
  </si>
  <si>
    <t xml:space="preserve">Knights Top Try Scorer - Schiller </t>
  </si>
  <si>
    <t xml:space="preserve">Cowboys Top Try Scorer - Purdue </t>
  </si>
  <si>
    <t>Dragons Top Try Scorer - Sloan</t>
  </si>
  <si>
    <t xml:space="preserve">Roosters Top Try Scorer - Nawaqanitawase </t>
  </si>
  <si>
    <t>Roosters Top Try Scorer  - Pauga</t>
  </si>
  <si>
    <t xml:space="preserve">Tigers Top Try Scorer - Turuva </t>
  </si>
  <si>
    <t xml:space="preserve">Tigers Top Try Scorer - Bula  </t>
  </si>
  <si>
    <t>Eels v Storm - Total Match Score Below 47.5</t>
  </si>
  <si>
    <t>Warriors v Dolphins - Total Match Score Below 47.5</t>
  </si>
  <si>
    <t>Broncos v Rabbitohs - Total Match Score Below 50.5</t>
  </si>
  <si>
    <t>Titans v Panthers - Total Match Score Below 47.5</t>
  </si>
  <si>
    <t xml:space="preserve">Dragons v Raiders - Total Match Score Above 45.5 </t>
  </si>
  <si>
    <t xml:space="preserve">Lions </t>
  </si>
  <si>
    <t xml:space="preserve">Win 3-0 </t>
  </si>
  <si>
    <t xml:space="preserve">Wests Tigers v Bulldogs - Total Match Score Below 45.5 </t>
  </si>
  <si>
    <t>Sharks v Cowboys - Total Match Score Above 47.5</t>
  </si>
  <si>
    <t>Dolphins v Roosters - Total Match Score Over 47.5</t>
  </si>
  <si>
    <t>Bulldogs v Warriors - Total Match Score Under 43.5</t>
  </si>
  <si>
    <t>Titans v Rabbitohs - Total Match Score Under 54.5</t>
  </si>
  <si>
    <t xml:space="preserve">Eels v Cowboys - Total Match Score Under 48.5 </t>
  </si>
  <si>
    <t>NRLW Round 3</t>
  </si>
  <si>
    <t>NRLW Round 4</t>
  </si>
  <si>
    <t xml:space="preserve">Sharks v Titans - Total Score Under 50.5 </t>
  </si>
  <si>
    <t>Broncos v Dolphins - Total Score Over 46.5</t>
  </si>
  <si>
    <t xml:space="preserve">Rabbitohs v Eels - Total Score Under 47.5 </t>
  </si>
  <si>
    <t xml:space="preserve">Wests Tigers v Sea Eagles - Total Score Under 48.5 </t>
  </si>
  <si>
    <t xml:space="preserve">Knights </t>
  </si>
  <si>
    <t>Rabbitohs v Dragons - Total Score Under 47.5</t>
  </si>
  <si>
    <t>Wests Tigers v Cowboys - Total Score Under 49.5</t>
  </si>
  <si>
    <t>Bulldogs v Panthers - Total Match Score Over 40.5</t>
  </si>
  <si>
    <t>Storm v Roosters - Total Match Score Over 43.5</t>
  </si>
  <si>
    <t>Cowboys v Broncos - Total Match Score Over 49.5</t>
  </si>
  <si>
    <t xml:space="preserve">Roosters v Rabbitohs - Total Match Score Over 50.5 </t>
  </si>
  <si>
    <t>Dragons v Panthers - Total Match Score Under 47.5</t>
  </si>
  <si>
    <t>Bulldogs v Sharks - Total Match Score Under 45.5</t>
  </si>
  <si>
    <t>Dolphins v Raiders - Total Match Score Over 50.5</t>
  </si>
  <si>
    <t>Eels v Knights - Total Match Score Under 48.5</t>
  </si>
  <si>
    <t>Storm v Bulldogs - Total Match Score Under 38.5</t>
  </si>
  <si>
    <t>Sharks v Roosters - Total Match Score Over 45.5</t>
  </si>
  <si>
    <t>NRL Quinella - Cronulla Sharks / Penrith Panthers</t>
  </si>
  <si>
    <t>Futures - Quinella</t>
  </si>
  <si>
    <t>SF</t>
  </si>
  <si>
    <t xml:space="preserve">Sharks </t>
  </si>
  <si>
    <t>Raiders v Sharks - Total Match Score Under 45.5</t>
  </si>
  <si>
    <t>Bulldogs vs Panthers - Total Match Score Under 39.5</t>
  </si>
  <si>
    <t>Fri</t>
  </si>
  <si>
    <t>Preliminary Finals</t>
  </si>
  <si>
    <t>NRL Preliminary Finals: Melbourne Storm vs Cronulla Sharks: Sharks Win
NRL Preliminary Finals: Brisbane Broncos vs Penrith Panthers: Panthers Win
AFL Grand Final: Geelong Cats v Brisbane Lions: Cats Win
Rugby Union International: New Zealand All Blacks v Australia Wallabies: All Blacks Win
Rugby Union International: South Africa Springboks v Argentina Pumas: Springboks Win</t>
  </si>
  <si>
    <t>Storm vs Sharks - Total Match Score Under 41.5</t>
  </si>
  <si>
    <t>Sat</t>
  </si>
  <si>
    <t xml:space="preserve">International </t>
  </si>
  <si>
    <t xml:space="preserve"> Argentina Pumas</t>
  </si>
  <si>
    <t>South Africa Springboks</t>
  </si>
  <si>
    <t>New Zealand All Blacks</t>
  </si>
  <si>
    <t>Australia Wallabies</t>
  </si>
  <si>
    <t>Sun</t>
  </si>
  <si>
    <t>NRL - Top 4 Finish - Storm/Sharks Multi</t>
  </si>
  <si>
    <t xml:space="preserve">Panthers </t>
  </si>
  <si>
    <t>Broncos vs Panthers - Total Match Score Over 45.5</t>
  </si>
  <si>
    <t xml:space="preserve"> International- Pacific Championships</t>
  </si>
  <si>
    <t>Top Australia Runscorer (1st Innings)</t>
  </si>
  <si>
    <t>Marnus Labuschagne</t>
  </si>
  <si>
    <t>Steve Smith</t>
  </si>
  <si>
    <t xml:space="preserve">Jake Weatherald </t>
  </si>
  <si>
    <t>Top England Runscorer (1st Innings)</t>
  </si>
  <si>
    <t>Harry Brook</t>
  </si>
  <si>
    <t>Ben Duckett</t>
  </si>
  <si>
    <t>Ben Stokes</t>
  </si>
  <si>
    <t>Top Australia Wicket Taker (1st Innings)</t>
  </si>
  <si>
    <t xml:space="preserve">Scott Boland </t>
  </si>
  <si>
    <t>Mitchell Starc</t>
  </si>
  <si>
    <t>Top England Wicket Taker (1st Innings)</t>
  </si>
  <si>
    <t>Gus Atkinson</t>
  </si>
  <si>
    <t>Mark Wood</t>
  </si>
  <si>
    <t xml:space="preserve">Top Australia Series Runscorer - Marnus Labuschagne </t>
  </si>
  <si>
    <t>Top Australia Series Runscorer - Steve Smith</t>
  </si>
  <si>
    <t>Top Australia Series Wicket Taker - Mitchell Starc</t>
  </si>
  <si>
    <t xml:space="preserve">Top Australia Series Wicket Taker - Scott Boland </t>
  </si>
  <si>
    <t>Top England Series Runscorer - Harry Brook</t>
  </si>
  <si>
    <t>Top England Series Wicket Taker - Gus Atkinson</t>
  </si>
  <si>
    <t>Top England Series Wicket Taker - Mark Wood</t>
  </si>
  <si>
    <t>Australia v England - 4th Test Boxing Day</t>
  </si>
  <si>
    <t xml:space="preserve">Top Australia Runscorer (1st Innings) - Steve Smith </t>
  </si>
  <si>
    <t>Top England Runscorer (1st Innings) - Joe Root</t>
  </si>
  <si>
    <t>Top England Runscorer (1st Innings) - Harry Brook</t>
  </si>
  <si>
    <t>Top Australia Wicket Taker (1st Innings) - Scott Boland</t>
  </si>
  <si>
    <t>Top Australia Wicket Taker (1st Innings) - Mitchell Starc</t>
  </si>
  <si>
    <t>Top England Wicket Taker (1st Innings) - Gus Atkinson</t>
  </si>
  <si>
    <t xml:space="preserve">Top Australia Runscorer (1st Innings) - Travis Head </t>
  </si>
  <si>
    <t>Tennis</t>
  </si>
  <si>
    <t>Alexander Zverev is #3 in the world. He made the Grand Final in the Australian Open last year. He has won 11 titles on hard courts, including 2 Masters tournaments and an Olympic Gold Medal. He has a strong H2H record against #1 Alcarez &amp; #2 Sinner, and has beaten both of them several times. Looks to be playing in the best form of his career. Is a big price here.</t>
  </si>
  <si>
    <t xml:space="preserve">Madison Keys is #9 in the world. She won the Grand Final in the Australian Open last year. He has won 6 titles on hard courts. The Women's tournament looks wide open.
</t>
  </si>
  <si>
    <t xml:space="preserve">Iva Jovic is #29 in the world. She has impressed for this tournament knocking out the #7 seed and then only dropping 1 game in her 4th round victory. She won a WTA Tour singles title last year, despite only being 18. At least 7 women have won a Grand Slam Women's tournament at 18 or younger and she shows great potential.
</t>
  </si>
  <si>
    <t>T20 World Cup Cricket- Sri Lanka</t>
  </si>
  <si>
    <t xml:space="preserve">England have been very poor in this World Cup to date, whilst Sri Lanka have performed well.
Sir Lanka are at home and have won the toss, batting second which suits the conditions.
Reports also that Bethell can't bowl in this match which restricts England's spin options, whilst Sri Lanka have 4 spin options, which will be ideal for this slow wicket pitch.
</t>
  </si>
  <si>
    <t xml:space="preserve">Alexander Zverev </t>
  </si>
  <si>
    <t xml:space="preserve">Australian Open Men's Futures </t>
  </si>
  <si>
    <t>Madison Keys</t>
  </si>
  <si>
    <t>Australian Open Women's Futures</t>
  </si>
  <si>
    <t>Iva Jovic</t>
  </si>
  <si>
    <t>T20 Cricket Men's Final</t>
  </si>
  <si>
    <t>Australia v England - 1st Test</t>
  </si>
  <si>
    <t>Australia v England - The Ashes</t>
  </si>
  <si>
    <t>Thu</t>
  </si>
  <si>
    <t xml:space="preserve">Broncos </t>
  </si>
  <si>
    <t xml:space="preserve">Broncos v Bulldogs - Total Match Score Under 49.5 </t>
  </si>
  <si>
    <t xml:space="preserve">Storm v Rabbitohs - Total Match Score Under 50.5 </t>
  </si>
  <si>
    <t xml:space="preserve">Bulldogs v Cowboys - Total Match Score Under 51.5 </t>
  </si>
  <si>
    <t>Dolphins v Storm - Total Match Score Under 54.5</t>
  </si>
  <si>
    <t xml:space="preserve">Titans v Raiders - Total Match Score Under 53.5 </t>
  </si>
  <si>
    <t>Roosters v Broncos - Total Match Score Over 51.5</t>
  </si>
  <si>
    <t>Sharks v Tigers - Total Match Score Over 52.5</t>
  </si>
  <si>
    <t>Dolphins v Bulldogs - Total Match Score Under 50.5</t>
  </si>
  <si>
    <t xml:space="preserve">Roosters v Titans - Total Match Score Under 55.5 </t>
  </si>
  <si>
    <t>Dragons v Knights - ​​Total Match Score Under 52.5</t>
  </si>
  <si>
    <t>​Rabbitohs v Sharks - Total Match Score Over 53.5</t>
  </si>
  <si>
    <t>Storm v Tigers - ​Total Match Score Under 54.5</t>
  </si>
  <si>
    <t>​Dolphins</t>
  </si>
  <si>
    <t>​Tigers v Sea Eagles - Total Match Score Under 54.5</t>
  </si>
  <si>
    <t>​Eels v Storm - Total Match Score Over 51.5</t>
  </si>
  <si>
    <t>Titans v Knights​ - Total Match Score Under 56.5</t>
  </si>
  <si>
    <t xml:space="preserve">​Knights v Eels - Total Match Score Over 53.5 </t>
  </si>
  <si>
    <t>Tigers v Bulldogs - Total Match Score Over 48.5</t>
  </si>
  <si>
    <t>Storm v Roosters - Total Match Score Over 49.5</t>
  </si>
  <si>
    <t>Broncos v Dragons - Total Match Score Under 55.5</t>
  </si>
  <si>
    <t>Sharks v Sea Eagles - Total Match Score Under 46.5</t>
  </si>
  <si>
    <t>​Tigers</t>
  </si>
  <si>
    <t>Knights/Tigers</t>
  </si>
  <si>
    <t>Eels/Bulldogs</t>
  </si>
  <si>
    <t>H2H Win</t>
  </si>
  <si>
    <t>H2H Win Double</t>
  </si>
  <si>
    <t>​Raiders v Roosters - ​Total Match Score Under 51.5</t>
  </si>
  <si>
    <t>​Titans</t>
  </si>
  <si>
    <t>​Broncos v Titans - Total Match Score Under 51.5</t>
  </si>
  <si>
    <t>Bulldogs v Eels - ​Total Match Score Over 50.5</t>
  </si>
  <si>
    <t>Dolphins / Panthers</t>
  </si>
  <si>
    <t>Cowboys/Tigers</t>
  </si>
  <si>
    <t>​New Zealand</t>
  </si>
  <si>
    <t>​Rabbitohs</t>
  </si>
  <si>
    <t>International Test Cricket 2nd Test</t>
  </si>
  <si>
    <t>​Titans v Bulldogs - Total Match Score Under 46.5</t>
  </si>
  <si>
    <t>Broncos v Roosters - Total Match Score Over 49.5</t>
  </si>
  <si>
    <t xml:space="preserve">​Cowboys v Panthers - Total Match Score Over 50.5 </t>
  </si>
  <si>
    <t>​Dragons</t>
  </si>
  <si>
    <t>Knights v Tigers - ​Total Match Score Over 51.5</t>
  </si>
  <si>
    <t xml:space="preserve">​Sharks </t>
  </si>
  <si>
    <t>​Broncos v Sharks - Total Match Score Over 48.5</t>
  </si>
  <si>
    <t>Eels v Sea Eagles - Total Match Score Under 50.5</t>
  </si>
  <si>
    <t>NRWL</t>
  </si>
  <si>
    <t>Premiership Winner 2026</t>
  </si>
  <si>
    <t>​New Zealand Warriors Women</t>
  </si>
  <si>
    <t>Sydney Roosters Women</t>
  </si>
  <si>
    <t>Warriors / Roosters / Storm</t>
  </si>
  <si>
    <t>Sea Eagles v Cowboys - Total Match Score Under 49.5</t>
  </si>
  <si>
    <t>Wed</t>
  </si>
  <si>
    <t>State Of Origin 2024 Series</t>
  </si>
  <si>
    <t>State of Origin 2026 Series</t>
  </si>
  <si>
    <t>Sharks v Knights - Total Match Score Under 47.5</t>
  </si>
  <si>
    <t>Raiders v Rabbitohs - ​Total Match Score Over 48.5</t>
  </si>
  <si>
    <t xml:space="preserve">Titans v Sea Eagles - ​Total Match Score Under 48.5 </t>
  </si>
  <si>
    <t>Nations Championship</t>
  </si>
  <si>
    <t>Italy</t>
  </si>
  <si>
    <t>​Broncos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</si>
</sst>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164" formatCode="_-* #,##0.00_-;\-* #,##0.00_-;_-* &quot;-&quot;??_-;_-@_-"/>
    <numFmt numFmtId="165" formatCode="d/mm/yyyy;@"/>
    <numFmt numFmtId="166" formatCode="0.0%"/>
    <numFmt numFmtId="167" formatCode="_([$$-409]* #,##0_);_([$$-409]* \(#,##0\);_([$$-409]* &quot;-&quot;??_);_(@_)"/>
    <numFmt numFmtId="168" formatCode="0.0"/>
    <numFmt numFmtId="169" formatCode="d/mm/yy;@"/>
  </numFmts>
  <fonts count="13" x14ac:knownFonts="1">
    <font>
      <sz val="12"/>
      <color theme="1"/>
      <name val="Calibri"/>
      <family val="2"/>
      <scheme val="minor"/>
    </font>
    <font>
      <sz val="12"/>
      <color theme="1"/>
      <name val="Calibri"/>
      <family val="2"/>
      <scheme val="minor"/>
    </font>
    <font>
      <sz val="12"/>
      <color theme="1"/>
      <name val="Calibri"/>
      <family val="2"/>
      <scheme val="minor"/>
    </font>
    <font>
      <b/>
      <sz val="11"/>
      <color rgb="FF000000"/>
      <name val="Calibri"/>
      <family val="2"/>
    </font>
    <font>
      <b/>
      <sz val="11"/>
      <color rgb="FF000000"/>
      <name val="Calibri"/>
      <family val="2"/>
      <scheme val="minor"/>
    </font>
    <font>
      <b/>
      <sz val="12"/>
      <name val="Calibri"/>
      <family val="2"/>
      <scheme val="minor"/>
    </font>
    <font>
      <b/>
      <sz val="12"/>
      <color theme="0"/>
      <name val="Calibri"/>
      <family val="2"/>
      <scheme val="minor"/>
    </font>
    <font>
      <sz val="12"/>
      <color theme="1"/>
      <name val="Calibri"/>
      <family val="2"/>
      <scheme val="minor"/>
    </font>
    <font>
      <b/>
      <sz val="12"/>
      <color theme="1"/>
      <name val="Calibri"/>
      <family val="2"/>
      <scheme val="minor"/>
    </font>
    <font>
      <sz val="12"/>
      <color rgb="FF000000"/>
      <name val="Calibri"/>
      <family val="2"/>
    </font>
    <font>
      <sz val="12"/>
      <color rgb="FF000000"/>
      <name val="Calibri"/>
      <family val="2"/>
      <scheme val="minor"/>
    </font>
    <font>
      <sz val="12"/>
      <name val="Calibri"/>
      <family val="2"/>
      <scheme val="minor"/>
    </font>
    <font>
      <sz val="8"/>
      <name val="Calibri"/>
      <family val="2"/>
      <scheme val="minor"/>
    </font>
  </fonts>
  <fills count="16">
    <fill>
      <patternFill patternType="none"/>
    </fill>
    <fill>
      <patternFill patternType="gray125"/>
    </fill>
    <fill>
      <patternFill patternType="solid">
        <fgColor theme="7" tint="0.79998168889431442"/>
        <bgColor rgb="FF00CCFF"/>
      </patternFill>
    </fill>
    <fill>
      <patternFill patternType="solid">
        <fgColor theme="5" tint="0.39997558519241921"/>
        <bgColor rgb="FF00CCFF"/>
      </patternFill>
    </fill>
    <fill>
      <patternFill patternType="solid">
        <fgColor rgb="FF00B0F0"/>
        <bgColor rgb="FF00CCFF"/>
      </patternFill>
    </fill>
    <fill>
      <patternFill patternType="solid">
        <fgColor theme="5" tint="0.39997558519241921"/>
        <bgColor indexed="64"/>
      </patternFill>
    </fill>
    <fill>
      <patternFill patternType="solid">
        <fgColor rgb="FFFFFF00"/>
        <bgColor rgb="FF00CCFF"/>
      </patternFill>
    </fill>
    <fill>
      <patternFill patternType="solid">
        <fgColor rgb="FFFF0000"/>
        <bgColor indexed="64"/>
      </patternFill>
    </fill>
    <fill>
      <patternFill patternType="solid">
        <fgColor theme="5" tint="0.79998168889431442"/>
        <bgColor rgb="FF00CCFF"/>
      </patternFill>
    </fill>
    <fill>
      <patternFill patternType="solid">
        <fgColor theme="5" tint="0.79998168889431442"/>
        <bgColor indexed="64"/>
      </patternFill>
    </fill>
    <fill>
      <patternFill patternType="solid">
        <fgColor rgb="FF92D050"/>
        <bgColor indexed="64"/>
      </patternFill>
    </fill>
    <fill>
      <patternFill patternType="solid">
        <fgColor rgb="FF92D050"/>
        <bgColor rgb="FF00CCFF"/>
      </patternFill>
    </fill>
    <fill>
      <patternFill patternType="solid">
        <fgColor theme="5" tint="0.59999389629810485"/>
        <bgColor indexed="64"/>
      </patternFill>
    </fill>
    <fill>
      <patternFill patternType="solid">
        <fgColor theme="5" tint="0.59999389629810485"/>
        <bgColor rgb="FF00CCFF"/>
      </patternFill>
    </fill>
    <fill>
      <patternFill patternType="solid">
        <fgColor theme="7" tint="0.79998168889431442"/>
        <bgColor indexed="64"/>
      </patternFill>
    </fill>
    <fill>
      <patternFill patternType="solid">
        <fgColor rgb="FF00B0F0"/>
        <bgColor indexed="64"/>
      </patternFill>
    </fill>
  </fills>
  <borders count="4">
    <border>
      <left/>
      <right/>
      <top/>
      <bottom/>
      <diagonal/>
    </border>
    <border>
      <left style="thin">
        <color auto="1"/>
      </left>
      <right style="thin">
        <color auto="1"/>
      </right>
      <top/>
      <bottom/>
      <diagonal/>
    </border>
    <border>
      <left/>
      <right/>
      <top style="medium">
        <color auto="1"/>
      </top>
      <bottom/>
      <diagonal/>
    </border>
    <border>
      <left/>
      <right style="thin">
        <color indexed="64"/>
      </right>
      <top/>
      <bottom/>
      <diagonal/>
    </border>
  </borders>
  <cellStyleXfs count="4">
    <xf numFmtId="0" fontId="0" fillId="0" borderId="0"/>
    <xf numFmtId="44" fontId="2"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79">
    <xf numFmtId="0" fontId="0" fillId="0" borderId="0" xfId="0"/>
    <xf numFmtId="165" fontId="3" fillId="4" borderId="0" xfId="0" applyNumberFormat="1" applyFont="1" applyFill="1" applyAlignment="1">
      <alignment horizontal="center" vertical="center"/>
    </xf>
    <xf numFmtId="2" fontId="3" fillId="4" borderId="0" xfId="0" applyNumberFormat="1" applyFont="1" applyFill="1" applyAlignment="1">
      <alignment horizontal="center" vertical="center"/>
    </xf>
    <xf numFmtId="0" fontId="3" fillId="4" borderId="0" xfId="0" applyFont="1" applyFill="1" applyAlignment="1">
      <alignment horizontal="center" vertical="center"/>
    </xf>
    <xf numFmtId="0" fontId="3" fillId="4" borderId="0" xfId="0" applyFont="1" applyFill="1" applyAlignment="1">
      <alignment horizontal="center" vertical="center" wrapText="1"/>
    </xf>
    <xf numFmtId="0" fontId="4" fillId="4" borderId="0" xfId="0" applyFont="1" applyFill="1" applyAlignment="1">
      <alignment horizontal="center" vertical="center" wrapText="1"/>
    </xf>
    <xf numFmtId="2" fontId="4" fillId="4" borderId="0" xfId="0" applyNumberFormat="1" applyFont="1" applyFill="1" applyAlignment="1">
      <alignment horizontal="center" vertical="center" wrapText="1"/>
    </xf>
    <xf numFmtId="0" fontId="6" fillId="7" borderId="0" xfId="0" applyFont="1" applyFill="1" applyAlignment="1">
      <alignment horizontal="center" vertical="center"/>
    </xf>
    <xf numFmtId="0" fontId="7" fillId="0" borderId="0" xfId="0" applyFont="1" applyAlignment="1">
      <alignment horizontal="center"/>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4" fillId="6" borderId="0" xfId="0" applyFont="1" applyFill="1" applyAlignment="1">
      <alignment horizontal="center" vertical="center" wrapText="1"/>
    </xf>
    <xf numFmtId="2" fontId="4" fillId="2" borderId="0" xfId="0" applyNumberFormat="1" applyFont="1" applyFill="1" applyAlignment="1">
      <alignment horizontal="center" vertical="center" wrapText="1"/>
    </xf>
    <xf numFmtId="2" fontId="4" fillId="3" borderId="0" xfId="0" applyNumberFormat="1" applyFont="1" applyFill="1" applyAlignment="1">
      <alignment horizontal="center" vertical="center" wrapText="1"/>
    </xf>
    <xf numFmtId="2" fontId="4" fillId="13" borderId="0" xfId="0" applyNumberFormat="1" applyFont="1" applyFill="1" applyAlignment="1">
      <alignment horizontal="center" vertical="center" wrapText="1"/>
    </xf>
    <xf numFmtId="2" fontId="4" fillId="8" borderId="0" xfId="0" applyNumberFormat="1" applyFont="1" applyFill="1" applyAlignment="1">
      <alignment horizontal="center" vertical="center" wrapText="1"/>
    </xf>
    <xf numFmtId="2" fontId="9" fillId="0" borderId="0" xfId="0" applyNumberFormat="1" applyFont="1" applyAlignment="1">
      <alignment horizontal="center" vertical="center"/>
    </xf>
    <xf numFmtId="2" fontId="10" fillId="0" borderId="0" xfId="0" applyNumberFormat="1" applyFont="1" applyAlignment="1">
      <alignment horizontal="center" vertical="center"/>
    </xf>
    <xf numFmtId="165" fontId="7" fillId="0" borderId="0" xfId="0" applyNumberFormat="1"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vertical="center"/>
    </xf>
    <xf numFmtId="166" fontId="1" fillId="0" borderId="0" xfId="2" applyNumberFormat="1" applyAlignment="1">
      <alignment horizontal="center" vertical="center"/>
    </xf>
    <xf numFmtId="0" fontId="0" fillId="0" borderId="0" xfId="0" applyAlignment="1">
      <alignment horizontal="center" vertical="center"/>
    </xf>
    <xf numFmtId="2" fontId="0" fillId="0" borderId="0" xfId="0" applyNumberFormat="1" applyAlignment="1">
      <alignment horizontal="center" vertical="center"/>
    </xf>
    <xf numFmtId="0" fontId="0" fillId="0" borderId="0" xfId="0" applyAlignment="1">
      <alignment horizontal="center"/>
    </xf>
    <xf numFmtId="2" fontId="11" fillId="0" borderId="0" xfId="0" applyNumberFormat="1" applyFont="1" applyAlignment="1">
      <alignment horizontal="center" vertical="center"/>
    </xf>
    <xf numFmtId="0" fontId="1" fillId="0" borderId="0" xfId="0" applyFont="1" applyAlignment="1">
      <alignment horizontal="center"/>
    </xf>
    <xf numFmtId="2" fontId="1" fillId="0" borderId="0" xfId="0" applyNumberFormat="1" applyFont="1" applyAlignment="1">
      <alignment horizontal="center"/>
    </xf>
    <xf numFmtId="167" fontId="1" fillId="0" borderId="0" xfId="0" applyNumberFormat="1" applyFont="1" applyAlignment="1">
      <alignment horizontal="center"/>
    </xf>
    <xf numFmtId="1" fontId="3" fillId="4" borderId="0" xfId="0" applyNumberFormat="1" applyFont="1" applyFill="1" applyAlignment="1">
      <alignment horizontal="center" vertical="center"/>
    </xf>
    <xf numFmtId="1" fontId="9" fillId="0" borderId="0" xfId="3" applyNumberFormat="1" applyFont="1" applyAlignment="1">
      <alignment horizontal="center" vertical="center"/>
    </xf>
    <xf numFmtId="1" fontId="1" fillId="0" borderId="0" xfId="3" applyNumberFormat="1" applyFont="1" applyAlignment="1">
      <alignment horizontal="center" vertical="center"/>
    </xf>
    <xf numFmtId="1" fontId="7" fillId="0" borderId="0" xfId="0" applyNumberFormat="1" applyFont="1" applyAlignment="1">
      <alignment horizontal="center" vertical="center"/>
    </xf>
    <xf numFmtId="9" fontId="1" fillId="0" borderId="0" xfId="0" applyNumberFormat="1" applyFont="1" applyAlignment="1">
      <alignment horizontal="center"/>
    </xf>
    <xf numFmtId="166" fontId="1" fillId="0" borderId="0" xfId="0" applyNumberFormat="1" applyFont="1" applyAlignment="1">
      <alignment horizontal="center"/>
    </xf>
    <xf numFmtId="165" fontId="0" fillId="0" borderId="1" xfId="0" applyNumberFormat="1" applyBorder="1" applyAlignment="1">
      <alignment horizontal="center"/>
    </xf>
    <xf numFmtId="165" fontId="1" fillId="0" borderId="0" xfId="0" applyNumberFormat="1" applyFont="1" applyAlignment="1">
      <alignment horizontal="center"/>
    </xf>
    <xf numFmtId="1" fontId="1" fillId="0" borderId="0" xfId="0" applyNumberFormat="1" applyFont="1" applyAlignment="1">
      <alignment horizontal="center" vertical="center"/>
    </xf>
    <xf numFmtId="0" fontId="0" fillId="0" borderId="2" xfId="0" applyBorder="1" applyAlignment="1">
      <alignment horizontal="center"/>
    </xf>
    <xf numFmtId="2" fontId="1" fillId="0" borderId="2" xfId="0" applyNumberFormat="1" applyFont="1" applyBorder="1" applyAlignment="1">
      <alignment horizontal="center"/>
    </xf>
    <xf numFmtId="0" fontId="1" fillId="0" borderId="2" xfId="0" applyFont="1" applyBorder="1" applyAlignment="1">
      <alignment horizontal="center"/>
    </xf>
    <xf numFmtId="166" fontId="1" fillId="0" borderId="2" xfId="0" applyNumberFormat="1" applyFont="1" applyBorder="1" applyAlignment="1">
      <alignment horizontal="center"/>
    </xf>
    <xf numFmtId="9" fontId="1" fillId="0" borderId="2" xfId="0" applyNumberFormat="1" applyFont="1" applyBorder="1" applyAlignment="1">
      <alignment horizontal="center"/>
    </xf>
    <xf numFmtId="167" fontId="1" fillId="0" borderId="2" xfId="0" applyNumberFormat="1" applyFont="1" applyBorder="1" applyAlignment="1">
      <alignment horizontal="center"/>
    </xf>
    <xf numFmtId="2" fontId="7" fillId="0" borderId="0" xfId="0" applyNumberFormat="1" applyFont="1" applyAlignment="1">
      <alignment horizontal="center"/>
    </xf>
    <xf numFmtId="0" fontId="9" fillId="0" borderId="0" xfId="0" applyFont="1"/>
    <xf numFmtId="0" fontId="9" fillId="0" borderId="0" xfId="0" applyFont="1" applyAlignment="1">
      <alignment horizontal="center"/>
    </xf>
    <xf numFmtId="1" fontId="0" fillId="0" borderId="0" xfId="0" applyNumberFormat="1" applyAlignment="1">
      <alignment horizontal="center" vertical="center"/>
    </xf>
    <xf numFmtId="44" fontId="0" fillId="0" borderId="1" xfId="1" applyFont="1" applyBorder="1" applyAlignment="1">
      <alignment horizontal="center"/>
    </xf>
    <xf numFmtId="166" fontId="1" fillId="0" borderId="0" xfId="0" applyNumberFormat="1" applyFont="1" applyAlignment="1">
      <alignment horizontal="center" vertical="center"/>
    </xf>
    <xf numFmtId="0" fontId="0" fillId="15" borderId="0" xfId="0" applyFill="1" applyAlignment="1">
      <alignment horizontal="center"/>
    </xf>
    <xf numFmtId="9" fontId="7" fillId="0" borderId="0" xfId="2" applyFont="1" applyAlignment="1">
      <alignment horizontal="center"/>
    </xf>
    <xf numFmtId="2" fontId="9" fillId="0" borderId="0" xfId="0" applyNumberFormat="1" applyFont="1" applyAlignment="1">
      <alignment horizontal="center"/>
    </xf>
    <xf numFmtId="2" fontId="0" fillId="0" borderId="0" xfId="0" applyNumberFormat="1" applyAlignment="1">
      <alignment horizontal="center"/>
    </xf>
    <xf numFmtId="1" fontId="9" fillId="0" borderId="0" xfId="3" applyNumberFormat="1" applyFont="1" applyFill="1" applyAlignment="1">
      <alignment horizontal="center" vertical="center"/>
    </xf>
    <xf numFmtId="1" fontId="1" fillId="0" borderId="0" xfId="3" applyNumberFormat="1" applyFont="1" applyFill="1" applyAlignment="1">
      <alignment horizontal="center" vertical="center"/>
    </xf>
    <xf numFmtId="0" fontId="0" fillId="0" borderId="1" xfId="0" applyBorder="1" applyAlignment="1">
      <alignment horizontal="center" vertical="center"/>
    </xf>
    <xf numFmtId="14" fontId="1" fillId="0" borderId="3" xfId="0" applyNumberFormat="1" applyFont="1" applyBorder="1" applyAlignment="1">
      <alignment horizontal="center"/>
    </xf>
    <xf numFmtId="14" fontId="0" fillId="0" borderId="0" xfId="0" applyNumberFormat="1" applyAlignment="1">
      <alignment horizontal="center"/>
    </xf>
    <xf numFmtId="165" fontId="1" fillId="0" borderId="2" xfId="0" applyNumberFormat="1" applyFont="1" applyBorder="1" applyAlignment="1">
      <alignment horizontal="center"/>
    </xf>
    <xf numFmtId="1" fontId="1" fillId="0" borderId="2" xfId="0" applyNumberFormat="1" applyFont="1" applyBorder="1" applyAlignment="1">
      <alignment horizontal="center" vertical="center"/>
    </xf>
    <xf numFmtId="0" fontId="4" fillId="4" borderId="0" xfId="0" applyFont="1" applyFill="1" applyAlignment="1">
      <alignment horizontal="center" vertical="center"/>
    </xf>
    <xf numFmtId="2" fontId="4" fillId="4" borderId="0" xfId="0" applyNumberFormat="1" applyFont="1" applyFill="1" applyAlignment="1">
      <alignment horizontal="center" vertical="center"/>
    </xf>
    <xf numFmtId="0" fontId="4" fillId="6" borderId="0" xfId="0" applyFont="1" applyFill="1" applyAlignment="1">
      <alignment horizontal="center" vertical="center"/>
    </xf>
    <xf numFmtId="168" fontId="7" fillId="0" borderId="0" xfId="0" applyNumberFormat="1" applyFont="1" applyAlignment="1">
      <alignment horizontal="center"/>
    </xf>
    <xf numFmtId="0" fontId="0" fillId="15" borderId="0" xfId="0" applyFill="1" applyAlignment="1">
      <alignment horizontal="center" vertical="center"/>
    </xf>
    <xf numFmtId="0" fontId="0" fillId="0" borderId="0" xfId="0" applyAlignment="1">
      <alignment horizontal="center" wrapText="1"/>
    </xf>
    <xf numFmtId="169" fontId="0" fillId="0" borderId="1" xfId="0" applyNumberFormat="1" applyBorder="1" applyAlignment="1">
      <alignment horizontal="center"/>
    </xf>
    <xf numFmtId="0" fontId="1" fillId="15" borderId="0" xfId="0" applyFont="1" applyFill="1" applyAlignment="1">
      <alignment horizontal="center"/>
    </xf>
    <xf numFmtId="9" fontId="7" fillId="0" borderId="0" xfId="2" applyFont="1" applyBorder="1" applyAlignment="1">
      <alignment horizontal="center"/>
    </xf>
    <xf numFmtId="0" fontId="0" fillId="0" borderId="0" xfId="0" applyAlignment="1">
      <alignment horizontal="left" vertical="center"/>
    </xf>
    <xf numFmtId="1" fontId="0" fillId="0" borderId="0" xfId="0" applyNumberFormat="1" applyAlignment="1">
      <alignment horizontal="center" vertical="center" wrapText="1"/>
    </xf>
    <xf numFmtId="0" fontId="10" fillId="0" borderId="0" xfId="0" applyFont="1" applyAlignment="1">
      <alignment horizontal="center"/>
    </xf>
    <xf numFmtId="0" fontId="0" fillId="15" borderId="0" xfId="0" applyFill="1" applyAlignment="1">
      <alignment horizontal="center" wrapText="1"/>
    </xf>
    <xf numFmtId="0" fontId="8" fillId="12" borderId="0" xfId="0" applyFont="1" applyFill="1" applyAlignment="1">
      <alignment horizontal="center" vertical="center"/>
    </xf>
    <xf numFmtId="0" fontId="8" fillId="9" borderId="0" xfId="0" applyFont="1" applyFill="1" applyAlignment="1">
      <alignment horizontal="center" vertical="center" wrapText="1"/>
    </xf>
    <xf numFmtId="0" fontId="8" fillId="5" borderId="0" xfId="0" applyFont="1" applyFill="1" applyAlignment="1">
      <alignment horizontal="center" vertical="center"/>
    </xf>
    <xf numFmtId="0" fontId="1" fillId="14" borderId="0" xfId="0" applyFont="1" applyFill="1" applyAlignment="1">
      <alignment horizontal="center" vertical="center"/>
    </xf>
    <xf numFmtId="0" fontId="5" fillId="10" borderId="0" xfId="0" applyFont="1" applyFill="1" applyAlignment="1">
      <alignment horizontal="center" vertical="center"/>
    </xf>
  </cellXfs>
  <cellStyles count="4">
    <cellStyle name="Comma" xfId="3" builtinId="3"/>
    <cellStyle name="Currency" xfId="1" builtinId="4"/>
    <cellStyle name="Normal" xfId="0" builtinId="0"/>
    <cellStyle name="Percent" xfId="2" builtinId="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949"/>
  <sheetViews>
    <sheetView tabSelected="1" zoomScaleNormal="100" zoomScalePageLayoutView="80" workbookViewId="0">
      <pane ySplit="2" topLeftCell="A526" activePane="bottomLeft" state="frozen"/>
      <selection pane="bottomLeft" activeCell="AT558" sqref="AT558"/>
    </sheetView>
  </sheetViews>
  <sheetFormatPr baseColWidth="10" defaultColWidth="11.1640625" defaultRowHeight="16" outlineLevelCol="1" x14ac:dyDescent="0.2"/>
  <cols>
    <col min="1" max="1" width="12.5" style="18" customWidth="1"/>
    <col min="2" max="2" width="12.6640625" style="8" bestFit="1" customWidth="1"/>
    <col min="3" max="3" width="14" style="8" hidden="1" customWidth="1" outlineLevel="1"/>
    <col min="4" max="4" width="9.1640625" style="8" customWidth="1" collapsed="1"/>
    <col min="5" max="5" width="16" style="8" hidden="1" customWidth="1" outlineLevel="1"/>
    <col min="6" max="6" width="13.6640625" style="8" customWidth="1" collapsed="1"/>
    <col min="7" max="7" width="22.1640625" style="8" bestFit="1" customWidth="1"/>
    <col min="8" max="8" width="31" style="32" bestFit="1" customWidth="1"/>
    <col min="9" max="9" width="64.33203125" style="8" bestFit="1" customWidth="1"/>
    <col min="10" max="10" width="18.5" style="8" bestFit="1" customWidth="1" outlineLevel="1"/>
    <col min="11" max="11" width="16.1640625" style="8" bestFit="1" customWidth="1"/>
    <col min="12" max="12" width="13.1640625" style="8" bestFit="1" customWidth="1"/>
    <col min="13" max="13" width="12.1640625" style="8" hidden="1" customWidth="1" outlineLevel="1"/>
    <col min="14" max="14" width="16.1640625" style="8" hidden="1" customWidth="1" outlineLevel="1"/>
    <col min="15" max="15" width="12.1640625" style="8" hidden="1" customWidth="1" outlineLevel="1"/>
    <col min="16" max="16" width="10.6640625" style="8" hidden="1" customWidth="1" outlineLevel="1"/>
    <col min="17" max="17" width="12.1640625" style="8" hidden="1" customWidth="1" outlineLevel="1"/>
    <col min="18" max="18" width="10.1640625" style="44" bestFit="1" customWidth="1" collapsed="1"/>
    <col min="19" max="19" width="7.1640625" style="8" customWidth="1"/>
    <col min="20" max="20" width="14.1640625" style="8" bestFit="1" customWidth="1"/>
    <col min="21" max="21" width="8.1640625" style="8" bestFit="1" customWidth="1"/>
    <col min="22" max="23" width="16" style="8" bestFit="1" customWidth="1"/>
    <col min="24" max="24" width="10.1640625" style="8" bestFit="1" customWidth="1"/>
    <col min="25" max="25" width="10" style="8" bestFit="1" customWidth="1"/>
    <col min="26" max="26" width="14.6640625" style="8" customWidth="1"/>
    <col min="27" max="27" width="12.1640625" style="8" bestFit="1" customWidth="1"/>
    <col min="28" max="28" width="10.1640625" style="8" hidden="1" customWidth="1" outlineLevel="1"/>
    <col min="29" max="30" width="15.5" style="8" hidden="1" customWidth="1" outlineLevel="1"/>
    <col min="31" max="31" width="14.1640625" style="8" hidden="1" customWidth="1" outlineLevel="1"/>
    <col min="32" max="32" width="15" style="8" hidden="1" customWidth="1" outlineLevel="1"/>
    <col min="33" max="34" width="14.1640625" style="8" hidden="1" customWidth="1" outlineLevel="1"/>
    <col min="35" max="36" width="13.6640625" style="8" hidden="1" customWidth="1" outlineLevel="1"/>
    <col min="37" max="37" width="12.1640625" style="8" hidden="1" customWidth="1" outlineLevel="1"/>
    <col min="38" max="38" width="15.6640625" style="8" hidden="1" customWidth="1" outlineLevel="1"/>
    <col min="39" max="39" width="14.6640625" style="8" hidden="1" customWidth="1" outlineLevel="1"/>
    <col min="40" max="40" width="11.5" style="8" hidden="1" customWidth="1" outlineLevel="1"/>
    <col min="41" max="41" width="16.1640625" style="8" hidden="1" customWidth="1" outlineLevel="1"/>
    <col min="42" max="42" width="13.1640625" style="8" hidden="1" customWidth="1" outlineLevel="1"/>
    <col min="43" max="43" width="12.5" style="8" hidden="1" customWidth="1" outlineLevel="1"/>
    <col min="44" max="44" width="11.5" style="8" hidden="1" customWidth="1" outlineLevel="1"/>
    <col min="45" max="45" width="11.1640625" style="8" collapsed="1"/>
    <col min="46" max="16384" width="11.1640625" style="8"/>
  </cols>
  <sheetData>
    <row r="1" spans="1:47" ht="34.25" customHeight="1" x14ac:dyDescent="0.2">
      <c r="A1" s="1"/>
      <c r="B1" s="1"/>
      <c r="C1" s="1"/>
      <c r="D1" s="1"/>
      <c r="E1" s="2"/>
      <c r="F1" s="3"/>
      <c r="G1" s="3"/>
      <c r="H1" s="29"/>
      <c r="I1" s="3"/>
      <c r="J1" s="3"/>
      <c r="K1" s="3"/>
      <c r="L1" s="4"/>
      <c r="M1" s="4"/>
      <c r="N1" s="4"/>
      <c r="O1" s="4"/>
      <c r="P1" s="5"/>
      <c r="Q1" s="4"/>
      <c r="R1" s="6"/>
      <c r="S1" s="6"/>
      <c r="T1" s="78" t="s">
        <v>0</v>
      </c>
      <c r="U1" s="78"/>
      <c r="V1" s="78"/>
      <c r="W1" s="78"/>
      <c r="X1" s="78"/>
      <c r="Y1" s="78"/>
      <c r="Z1" s="78"/>
      <c r="AA1" s="11"/>
      <c r="AB1" s="77" t="s">
        <v>2</v>
      </c>
      <c r="AC1" s="77"/>
      <c r="AD1" s="76" t="s">
        <v>3</v>
      </c>
      <c r="AE1" s="76"/>
      <c r="AF1" s="76"/>
      <c r="AG1" s="76"/>
      <c r="AH1" s="76"/>
      <c r="AI1" s="76"/>
      <c r="AJ1" s="76"/>
      <c r="AK1" s="74" t="s">
        <v>4</v>
      </c>
      <c r="AL1" s="74"/>
      <c r="AM1" s="74"/>
      <c r="AN1" s="74"/>
      <c r="AO1" s="75" t="s">
        <v>5</v>
      </c>
      <c r="AP1" s="75"/>
      <c r="AQ1" s="75"/>
      <c r="AR1" s="75"/>
    </row>
    <row r="2" spans="1:47" ht="32" x14ac:dyDescent="0.2">
      <c r="A2" s="1" t="s">
        <v>6</v>
      </c>
      <c r="B2" s="1" t="s">
        <v>7</v>
      </c>
      <c r="C2" s="1" t="s">
        <v>8</v>
      </c>
      <c r="D2" s="1" t="s">
        <v>9</v>
      </c>
      <c r="E2" s="2" t="s">
        <v>10</v>
      </c>
      <c r="F2" s="3" t="s">
        <v>11</v>
      </c>
      <c r="G2" s="3" t="s">
        <v>12</v>
      </c>
      <c r="H2" s="29" t="s">
        <v>13</v>
      </c>
      <c r="I2" s="3" t="s">
        <v>14</v>
      </c>
      <c r="J2" s="3" t="s">
        <v>116</v>
      </c>
      <c r="K2" s="3" t="s">
        <v>115</v>
      </c>
      <c r="L2" s="4" t="s">
        <v>15</v>
      </c>
      <c r="M2" s="4" t="s">
        <v>16</v>
      </c>
      <c r="N2" s="4" t="s">
        <v>17</v>
      </c>
      <c r="O2" s="4" t="s">
        <v>18</v>
      </c>
      <c r="P2" s="5" t="s">
        <v>19</v>
      </c>
      <c r="Q2" s="4" t="s">
        <v>20</v>
      </c>
      <c r="R2" s="6" t="s">
        <v>21</v>
      </c>
      <c r="S2" s="6" t="s">
        <v>22</v>
      </c>
      <c r="T2" s="9" t="s">
        <v>23</v>
      </c>
      <c r="U2" s="10" t="s">
        <v>24</v>
      </c>
      <c r="V2" s="9" t="s">
        <v>25</v>
      </c>
      <c r="W2" s="9" t="s">
        <v>26</v>
      </c>
      <c r="X2" s="10" t="s">
        <v>27</v>
      </c>
      <c r="Y2" s="10" t="s">
        <v>28</v>
      </c>
      <c r="Z2" s="9" t="s">
        <v>29</v>
      </c>
      <c r="AA2" s="11" t="s">
        <v>30</v>
      </c>
      <c r="AB2" s="12" t="s">
        <v>31</v>
      </c>
      <c r="AC2" s="12" t="s">
        <v>32</v>
      </c>
      <c r="AD2" s="13" t="s">
        <v>33</v>
      </c>
      <c r="AE2" s="13" t="s">
        <v>34</v>
      </c>
      <c r="AF2" s="13" t="s">
        <v>35</v>
      </c>
      <c r="AG2" s="13" t="s">
        <v>36</v>
      </c>
      <c r="AH2" s="13" t="s">
        <v>37</v>
      </c>
      <c r="AI2" s="13" t="s">
        <v>38</v>
      </c>
      <c r="AJ2" s="13" t="s">
        <v>39</v>
      </c>
      <c r="AK2" s="14" t="s">
        <v>20</v>
      </c>
      <c r="AL2" s="14" t="s">
        <v>40</v>
      </c>
      <c r="AM2" s="14" t="s">
        <v>41</v>
      </c>
      <c r="AN2" s="14" t="s">
        <v>22</v>
      </c>
      <c r="AO2" s="15" t="s">
        <v>42</v>
      </c>
      <c r="AP2" s="15" t="s">
        <v>43</v>
      </c>
      <c r="AQ2" s="15" t="s">
        <v>44</v>
      </c>
      <c r="AR2" s="15" t="s">
        <v>22</v>
      </c>
      <c r="AS2" s="24" t="s">
        <v>96</v>
      </c>
      <c r="AT2" s="24" t="s">
        <v>97</v>
      </c>
      <c r="AU2" s="24" t="s">
        <v>98</v>
      </c>
    </row>
    <row r="3" spans="1:47" x14ac:dyDescent="0.2">
      <c r="A3" s="67">
        <v>45346</v>
      </c>
      <c r="B3" s="22" t="s">
        <v>48</v>
      </c>
      <c r="C3" s="20"/>
      <c r="D3" s="22" t="str">
        <f t="shared" ref="D3:D66" si="0">TEXT(A3,"ddd")</f>
        <v>Sat</v>
      </c>
      <c r="E3" s="20"/>
      <c r="F3" s="22" t="s">
        <v>45</v>
      </c>
      <c r="G3" s="22" t="s">
        <v>153</v>
      </c>
      <c r="H3" s="30" t="s">
        <v>49</v>
      </c>
      <c r="I3" s="22" t="s">
        <v>65</v>
      </c>
      <c r="J3" s="19" t="s">
        <v>52</v>
      </c>
      <c r="K3" s="22" t="s">
        <v>47</v>
      </c>
      <c r="L3" s="23">
        <v>2.81</v>
      </c>
      <c r="M3" s="17"/>
      <c r="N3" s="19"/>
      <c r="O3" s="19"/>
      <c r="P3" s="19"/>
      <c r="Q3" s="16"/>
      <c r="R3" s="23">
        <v>1.78</v>
      </c>
      <c r="S3" s="24" t="s">
        <v>50</v>
      </c>
      <c r="T3" s="25" t="str">
        <f t="shared" ref="T3:T66" si="1">IF(($AA3="W"),ROUND(($L3*$R3),2),"0.00")</f>
        <v>0.00</v>
      </c>
      <c r="U3" s="17">
        <f t="shared" ref="U3:U66" si="2">-$L3+T3</f>
        <v>-2.81</v>
      </c>
      <c r="V3" s="23">
        <f>U3</f>
        <v>-2.81</v>
      </c>
      <c r="W3" s="20">
        <f>L3</f>
        <v>2.81</v>
      </c>
      <c r="X3" s="21">
        <f t="shared" ref="X3:X66" si="3">SUM(V3/W3)</f>
        <v>-1</v>
      </c>
      <c r="Y3" s="49">
        <f t="shared" ref="Y3:Y66" si="4">V3/100</f>
        <v>-2.81E-2</v>
      </c>
      <c r="Z3" s="48">
        <f t="shared" ref="Z3:Z66" si="5">V3*100</f>
        <v>-281</v>
      </c>
      <c r="AA3" s="24" t="s">
        <v>50</v>
      </c>
      <c r="AB3" s="19"/>
      <c r="AC3" s="19"/>
      <c r="AD3" s="19"/>
      <c r="AE3" s="19"/>
      <c r="AF3" s="19"/>
      <c r="AG3" s="19"/>
      <c r="AH3" s="19"/>
      <c r="AI3" s="19"/>
      <c r="AJ3" s="19"/>
      <c r="AK3" s="19"/>
      <c r="AL3" s="19"/>
      <c r="AM3" s="19"/>
      <c r="AN3" s="19"/>
      <c r="AO3" s="19"/>
      <c r="AP3" s="19"/>
      <c r="AQ3" s="19"/>
      <c r="AR3" s="19"/>
      <c r="AS3" s="8">
        <v>1</v>
      </c>
      <c r="AT3" s="8">
        <v>0</v>
      </c>
      <c r="AU3" s="51">
        <f t="shared" ref="AU3:AU66" si="6">AT3/AS3</f>
        <v>0</v>
      </c>
    </row>
    <row r="4" spans="1:47" x14ac:dyDescent="0.2">
      <c r="A4" s="67">
        <v>45354</v>
      </c>
      <c r="B4" s="22" t="s">
        <v>48</v>
      </c>
      <c r="C4" s="26"/>
      <c r="D4" s="22" t="str">
        <f t="shared" si="0"/>
        <v>Sun</v>
      </c>
      <c r="E4" s="26"/>
      <c r="F4" s="24" t="s">
        <v>45</v>
      </c>
      <c r="G4" s="24" t="s">
        <v>46</v>
      </c>
      <c r="H4" s="30" t="s">
        <v>51</v>
      </c>
      <c r="I4" s="24" t="s">
        <v>58</v>
      </c>
      <c r="J4" s="26" t="s">
        <v>68</v>
      </c>
      <c r="K4" s="22" t="s">
        <v>47</v>
      </c>
      <c r="L4" s="27">
        <v>4</v>
      </c>
      <c r="M4" s="26"/>
      <c r="N4" s="26"/>
      <c r="O4" s="26"/>
      <c r="P4" s="26"/>
      <c r="Q4" s="26"/>
      <c r="R4" s="23">
        <v>1.64</v>
      </c>
      <c r="S4" s="24" t="s">
        <v>50</v>
      </c>
      <c r="T4" s="25" t="str">
        <f t="shared" si="1"/>
        <v>0.00</v>
      </c>
      <c r="U4" s="17">
        <f t="shared" si="2"/>
        <v>-4</v>
      </c>
      <c r="V4" s="23">
        <f t="shared" ref="V4:V67" si="7">U4+V3</f>
        <v>-6.8100000000000005</v>
      </c>
      <c r="W4" s="20">
        <f t="shared" ref="W4:W67" si="8">L4+W3</f>
        <v>6.8100000000000005</v>
      </c>
      <c r="X4" s="21">
        <f t="shared" si="3"/>
        <v>-1</v>
      </c>
      <c r="Y4" s="49">
        <f t="shared" si="4"/>
        <v>-6.8100000000000008E-2</v>
      </c>
      <c r="Z4" s="48">
        <f t="shared" si="5"/>
        <v>-681</v>
      </c>
      <c r="AA4" s="24" t="s">
        <v>50</v>
      </c>
      <c r="AB4" s="26"/>
      <c r="AC4" s="26"/>
      <c r="AD4" s="26"/>
      <c r="AE4" s="26"/>
      <c r="AF4" s="26"/>
      <c r="AG4" s="26"/>
      <c r="AH4" s="26"/>
      <c r="AI4" s="26"/>
      <c r="AJ4" s="26"/>
      <c r="AK4" s="26"/>
      <c r="AL4" s="26"/>
      <c r="AM4" s="26"/>
      <c r="AN4" s="26"/>
      <c r="AO4" s="26"/>
      <c r="AP4" s="26"/>
      <c r="AQ4" s="26"/>
      <c r="AR4" s="26"/>
      <c r="AS4" s="8">
        <v>2</v>
      </c>
      <c r="AT4" s="8">
        <v>0</v>
      </c>
      <c r="AU4" s="51">
        <f t="shared" si="6"/>
        <v>0</v>
      </c>
    </row>
    <row r="5" spans="1:47" x14ac:dyDescent="0.2">
      <c r="A5" s="67">
        <v>45359</v>
      </c>
      <c r="B5" s="22" t="s">
        <v>48</v>
      </c>
      <c r="C5" s="26"/>
      <c r="D5" s="22" t="str">
        <f t="shared" si="0"/>
        <v>Fri</v>
      </c>
      <c r="E5" s="26"/>
      <c r="F5" s="24" t="s">
        <v>45</v>
      </c>
      <c r="G5" s="24" t="s">
        <v>46</v>
      </c>
      <c r="H5" s="30" t="s">
        <v>51</v>
      </c>
      <c r="I5" s="24" t="s">
        <v>84</v>
      </c>
      <c r="J5" s="26" t="s">
        <v>56</v>
      </c>
      <c r="K5" s="22" t="s">
        <v>47</v>
      </c>
      <c r="L5" s="27">
        <v>5</v>
      </c>
      <c r="M5" s="26"/>
      <c r="N5" s="26"/>
      <c r="O5" s="26"/>
      <c r="P5" s="26"/>
      <c r="Q5" s="26"/>
      <c r="R5" s="23">
        <v>1.62</v>
      </c>
      <c r="S5" s="24" t="s">
        <v>50</v>
      </c>
      <c r="T5" s="25" t="str">
        <f t="shared" si="1"/>
        <v>0.00</v>
      </c>
      <c r="U5" s="17">
        <f t="shared" si="2"/>
        <v>-5</v>
      </c>
      <c r="V5" s="23">
        <f t="shared" si="7"/>
        <v>-11.81</v>
      </c>
      <c r="W5" s="20">
        <f t="shared" si="8"/>
        <v>11.81</v>
      </c>
      <c r="X5" s="21">
        <f t="shared" si="3"/>
        <v>-1</v>
      </c>
      <c r="Y5" s="49">
        <f t="shared" si="4"/>
        <v>-0.11810000000000001</v>
      </c>
      <c r="Z5" s="48">
        <f t="shared" si="5"/>
        <v>-1181</v>
      </c>
      <c r="AA5" s="24" t="s">
        <v>50</v>
      </c>
      <c r="AB5" s="26"/>
      <c r="AC5" s="26"/>
      <c r="AD5" s="26"/>
      <c r="AE5" s="26"/>
      <c r="AF5" s="26"/>
      <c r="AG5" s="26"/>
      <c r="AH5" s="26"/>
      <c r="AI5" s="26"/>
      <c r="AJ5" s="26"/>
      <c r="AK5" s="26"/>
      <c r="AL5" s="26"/>
      <c r="AM5" s="26"/>
      <c r="AN5" s="26"/>
      <c r="AO5" s="26"/>
      <c r="AP5" s="26"/>
      <c r="AQ5" s="26"/>
      <c r="AR5" s="26"/>
      <c r="AS5" s="8">
        <v>3</v>
      </c>
      <c r="AT5" s="8">
        <v>0</v>
      </c>
      <c r="AU5" s="51">
        <f t="shared" si="6"/>
        <v>0</v>
      </c>
    </row>
    <row r="6" spans="1:47" x14ac:dyDescent="0.2">
      <c r="A6" s="67">
        <v>45359</v>
      </c>
      <c r="B6" s="22" t="s">
        <v>48</v>
      </c>
      <c r="C6" s="26"/>
      <c r="D6" s="22" t="str">
        <f t="shared" si="0"/>
        <v>Fri</v>
      </c>
      <c r="E6" s="26"/>
      <c r="F6" s="24" t="s">
        <v>45</v>
      </c>
      <c r="G6" s="24" t="s">
        <v>46</v>
      </c>
      <c r="H6" s="31" t="s">
        <v>51</v>
      </c>
      <c r="I6" s="50" t="s">
        <v>117</v>
      </c>
      <c r="J6" s="26" t="s">
        <v>118</v>
      </c>
      <c r="K6" s="22">
        <v>3.5</v>
      </c>
      <c r="L6" s="27">
        <v>2</v>
      </c>
      <c r="M6" s="26"/>
      <c r="N6" s="26"/>
      <c r="O6" s="26"/>
      <c r="P6" s="26"/>
      <c r="Q6" s="26"/>
      <c r="R6" s="23">
        <v>1.9</v>
      </c>
      <c r="S6" s="24" t="s">
        <v>53</v>
      </c>
      <c r="T6" s="25">
        <f t="shared" si="1"/>
        <v>3.8</v>
      </c>
      <c r="U6" s="17">
        <f t="shared" si="2"/>
        <v>1.7999999999999998</v>
      </c>
      <c r="V6" s="23">
        <f t="shared" si="7"/>
        <v>-10.010000000000002</v>
      </c>
      <c r="W6" s="20">
        <f t="shared" si="8"/>
        <v>13.81</v>
      </c>
      <c r="X6" s="21">
        <f t="shared" si="3"/>
        <v>-0.72483707458363511</v>
      </c>
      <c r="Y6" s="49">
        <f t="shared" si="4"/>
        <v>-0.10010000000000002</v>
      </c>
      <c r="Z6" s="48">
        <f t="shared" si="5"/>
        <v>-1001.0000000000001</v>
      </c>
      <c r="AA6" s="24" t="s">
        <v>53</v>
      </c>
      <c r="AB6" s="26"/>
      <c r="AC6" s="26"/>
      <c r="AD6" s="26"/>
      <c r="AE6" s="26"/>
      <c r="AF6" s="26"/>
      <c r="AG6" s="26"/>
      <c r="AH6" s="26"/>
      <c r="AI6" s="26"/>
      <c r="AJ6" s="26"/>
      <c r="AK6" s="26"/>
      <c r="AL6" s="26"/>
      <c r="AM6" s="26"/>
      <c r="AN6" s="26"/>
      <c r="AO6" s="26"/>
      <c r="AP6" s="26"/>
      <c r="AQ6" s="26"/>
      <c r="AR6" s="26"/>
      <c r="AS6" s="8">
        <v>4</v>
      </c>
      <c r="AT6" s="8">
        <v>1</v>
      </c>
      <c r="AU6" s="51">
        <f t="shared" si="6"/>
        <v>0.25</v>
      </c>
    </row>
    <row r="7" spans="1:47" x14ac:dyDescent="0.2">
      <c r="A7" s="67">
        <v>45360</v>
      </c>
      <c r="B7" s="22" t="s">
        <v>48</v>
      </c>
      <c r="C7" s="26"/>
      <c r="D7" s="22" t="str">
        <f t="shared" si="0"/>
        <v>Sat</v>
      </c>
      <c r="E7" s="26"/>
      <c r="F7" s="24" t="s">
        <v>45</v>
      </c>
      <c r="G7" s="24" t="s">
        <v>46</v>
      </c>
      <c r="H7" s="31" t="s">
        <v>51</v>
      </c>
      <c r="I7" s="24" t="s">
        <v>60</v>
      </c>
      <c r="J7" s="26" t="s">
        <v>119</v>
      </c>
      <c r="K7" s="22" t="s">
        <v>47</v>
      </c>
      <c r="L7" s="27">
        <v>1</v>
      </c>
      <c r="M7" s="26"/>
      <c r="N7" s="26"/>
      <c r="O7" s="26"/>
      <c r="P7" s="26"/>
      <c r="Q7" s="26"/>
      <c r="R7" s="23">
        <v>2.8</v>
      </c>
      <c r="S7" s="24" t="s">
        <v>50</v>
      </c>
      <c r="T7" s="25" t="str">
        <f t="shared" si="1"/>
        <v>0.00</v>
      </c>
      <c r="U7" s="17">
        <f t="shared" si="2"/>
        <v>-1</v>
      </c>
      <c r="V7" s="23">
        <f t="shared" si="7"/>
        <v>-11.010000000000002</v>
      </c>
      <c r="W7" s="20">
        <f t="shared" si="8"/>
        <v>14.81</v>
      </c>
      <c r="X7" s="21">
        <f t="shared" si="3"/>
        <v>-0.74341661039837958</v>
      </c>
      <c r="Y7" s="49">
        <f t="shared" si="4"/>
        <v>-0.11010000000000002</v>
      </c>
      <c r="Z7" s="48">
        <f t="shared" si="5"/>
        <v>-1101.0000000000002</v>
      </c>
      <c r="AA7" s="24" t="s">
        <v>50</v>
      </c>
      <c r="AB7" s="26"/>
      <c r="AC7" s="26"/>
      <c r="AD7" s="26"/>
      <c r="AE7" s="26"/>
      <c r="AF7" s="26"/>
      <c r="AG7" s="26"/>
      <c r="AH7" s="26"/>
      <c r="AI7" s="26"/>
      <c r="AJ7" s="26"/>
      <c r="AK7" s="26"/>
      <c r="AL7" s="26"/>
      <c r="AM7" s="26"/>
      <c r="AN7" s="26"/>
      <c r="AO7" s="26"/>
      <c r="AP7" s="26"/>
      <c r="AQ7" s="26"/>
      <c r="AR7" s="26"/>
      <c r="AS7" s="8">
        <v>5</v>
      </c>
      <c r="AT7" s="8">
        <v>1</v>
      </c>
      <c r="AU7" s="51">
        <f t="shared" si="6"/>
        <v>0.2</v>
      </c>
    </row>
    <row r="8" spans="1:47" x14ac:dyDescent="0.2">
      <c r="A8" s="67">
        <v>45360</v>
      </c>
      <c r="B8" s="22" t="s">
        <v>48</v>
      </c>
      <c r="C8" s="26"/>
      <c r="D8" s="22" t="str">
        <f t="shared" si="0"/>
        <v>Sat</v>
      </c>
      <c r="E8" s="26"/>
      <c r="F8" s="24" t="s">
        <v>45</v>
      </c>
      <c r="G8" s="24" t="s">
        <v>46</v>
      </c>
      <c r="H8" s="31" t="s">
        <v>51</v>
      </c>
      <c r="I8" s="24" t="s">
        <v>60</v>
      </c>
      <c r="J8" s="26" t="s">
        <v>119</v>
      </c>
      <c r="K8" s="22">
        <v>6.5</v>
      </c>
      <c r="L8" s="27">
        <v>2</v>
      </c>
      <c r="M8" s="26"/>
      <c r="N8" s="26"/>
      <c r="O8" s="26"/>
      <c r="P8" s="26"/>
      <c r="Q8" s="26"/>
      <c r="R8" s="23">
        <v>1.9</v>
      </c>
      <c r="S8" s="24" t="s">
        <v>50</v>
      </c>
      <c r="T8" s="25" t="str">
        <f t="shared" si="1"/>
        <v>0.00</v>
      </c>
      <c r="U8" s="17">
        <f t="shared" si="2"/>
        <v>-2</v>
      </c>
      <c r="V8" s="23">
        <f t="shared" si="7"/>
        <v>-13.010000000000002</v>
      </c>
      <c r="W8" s="20">
        <f t="shared" si="8"/>
        <v>16.810000000000002</v>
      </c>
      <c r="X8" s="21">
        <f t="shared" si="3"/>
        <v>-0.77394408090422362</v>
      </c>
      <c r="Y8" s="49">
        <f t="shared" si="4"/>
        <v>-0.13010000000000002</v>
      </c>
      <c r="Z8" s="48">
        <f t="shared" si="5"/>
        <v>-1301.0000000000002</v>
      </c>
      <c r="AA8" s="24" t="s">
        <v>50</v>
      </c>
      <c r="AB8" s="26"/>
      <c r="AC8" s="26"/>
      <c r="AD8" s="26"/>
      <c r="AE8" s="26"/>
      <c r="AF8" s="26"/>
      <c r="AG8" s="26"/>
      <c r="AH8" s="26"/>
      <c r="AI8" s="26"/>
      <c r="AJ8" s="26"/>
      <c r="AK8" s="26"/>
      <c r="AL8" s="26"/>
      <c r="AM8" s="26"/>
      <c r="AN8" s="26"/>
      <c r="AO8" s="26"/>
      <c r="AP8" s="26"/>
      <c r="AQ8" s="26"/>
      <c r="AR8" s="26"/>
      <c r="AS8" s="8">
        <v>6</v>
      </c>
      <c r="AT8" s="8">
        <v>1</v>
      </c>
      <c r="AU8" s="51">
        <f t="shared" si="6"/>
        <v>0.16666666666666666</v>
      </c>
    </row>
    <row r="9" spans="1:47" x14ac:dyDescent="0.2">
      <c r="A9" s="67">
        <v>45360</v>
      </c>
      <c r="B9" s="22" t="s">
        <v>48</v>
      </c>
      <c r="C9" s="26"/>
      <c r="D9" s="22" t="str">
        <f t="shared" si="0"/>
        <v>Sat</v>
      </c>
      <c r="E9" s="26"/>
      <c r="F9" s="24" t="s">
        <v>45</v>
      </c>
      <c r="G9" s="24" t="s">
        <v>46</v>
      </c>
      <c r="H9" s="31" t="s">
        <v>51</v>
      </c>
      <c r="I9" s="50" t="s">
        <v>52</v>
      </c>
      <c r="J9" s="26" t="s">
        <v>103</v>
      </c>
      <c r="K9" s="22" t="s">
        <v>47</v>
      </c>
      <c r="L9" s="27">
        <v>1</v>
      </c>
      <c r="M9" s="26"/>
      <c r="N9" s="26"/>
      <c r="O9" s="26"/>
      <c r="P9" s="26"/>
      <c r="Q9" s="26"/>
      <c r="R9" s="23">
        <v>2.65</v>
      </c>
      <c r="S9" s="24" t="s">
        <v>53</v>
      </c>
      <c r="T9" s="25">
        <f t="shared" si="1"/>
        <v>2.65</v>
      </c>
      <c r="U9" s="17">
        <f t="shared" si="2"/>
        <v>1.65</v>
      </c>
      <c r="V9" s="23">
        <f t="shared" si="7"/>
        <v>-11.360000000000001</v>
      </c>
      <c r="W9" s="20">
        <f t="shared" si="8"/>
        <v>17.810000000000002</v>
      </c>
      <c r="X9" s="21">
        <f t="shared" si="3"/>
        <v>-0.6378439079169006</v>
      </c>
      <c r="Y9" s="49">
        <f t="shared" si="4"/>
        <v>-0.11360000000000001</v>
      </c>
      <c r="Z9" s="48">
        <f t="shared" si="5"/>
        <v>-1136.0000000000002</v>
      </c>
      <c r="AA9" s="24" t="s">
        <v>53</v>
      </c>
      <c r="AB9" s="26"/>
      <c r="AC9" s="26"/>
      <c r="AD9" s="26"/>
      <c r="AE9" s="26"/>
      <c r="AF9" s="26"/>
      <c r="AG9" s="26"/>
      <c r="AH9" s="26"/>
      <c r="AI9" s="26"/>
      <c r="AJ9" s="26"/>
      <c r="AK9" s="26"/>
      <c r="AL9" s="26"/>
      <c r="AM9" s="26"/>
      <c r="AN9" s="26"/>
      <c r="AO9" s="26"/>
      <c r="AP9" s="26"/>
      <c r="AQ9" s="26"/>
      <c r="AR9" s="26"/>
      <c r="AS9" s="8">
        <v>7</v>
      </c>
      <c r="AT9" s="8">
        <v>2</v>
      </c>
      <c r="AU9" s="51">
        <f t="shared" si="6"/>
        <v>0.2857142857142857</v>
      </c>
    </row>
    <row r="10" spans="1:47" x14ac:dyDescent="0.2">
      <c r="A10" s="67">
        <v>45360</v>
      </c>
      <c r="B10" s="22" t="s">
        <v>48</v>
      </c>
      <c r="C10" s="26"/>
      <c r="D10" s="22" t="str">
        <f t="shared" si="0"/>
        <v>Sat</v>
      </c>
      <c r="E10" s="26"/>
      <c r="F10" s="24" t="s">
        <v>45</v>
      </c>
      <c r="G10" s="24" t="s">
        <v>46</v>
      </c>
      <c r="H10" s="31" t="s">
        <v>51</v>
      </c>
      <c r="I10" s="50" t="s">
        <v>52</v>
      </c>
      <c r="J10" s="26" t="s">
        <v>103</v>
      </c>
      <c r="K10" s="22">
        <v>5.5</v>
      </c>
      <c r="L10" s="27">
        <v>2</v>
      </c>
      <c r="M10" s="26"/>
      <c r="N10" s="26"/>
      <c r="O10" s="26"/>
      <c r="P10" s="26"/>
      <c r="Q10" s="26"/>
      <c r="R10" s="23">
        <v>1.95</v>
      </c>
      <c r="S10" s="24" t="s">
        <v>53</v>
      </c>
      <c r="T10" s="25">
        <f t="shared" si="1"/>
        <v>3.9</v>
      </c>
      <c r="U10" s="17">
        <f t="shared" si="2"/>
        <v>1.9</v>
      </c>
      <c r="V10" s="23">
        <f t="shared" si="7"/>
        <v>-9.4600000000000009</v>
      </c>
      <c r="W10" s="20">
        <f t="shared" si="8"/>
        <v>19.810000000000002</v>
      </c>
      <c r="X10" s="21">
        <f t="shared" si="3"/>
        <v>-0.47753659767794043</v>
      </c>
      <c r="Y10" s="49">
        <f t="shared" si="4"/>
        <v>-9.4600000000000004E-2</v>
      </c>
      <c r="Z10" s="48">
        <f t="shared" si="5"/>
        <v>-946.00000000000011</v>
      </c>
      <c r="AA10" s="24" t="s">
        <v>53</v>
      </c>
      <c r="AB10" s="26"/>
      <c r="AC10" s="26"/>
      <c r="AD10" s="26"/>
      <c r="AE10" s="26"/>
      <c r="AF10" s="26"/>
      <c r="AG10" s="26"/>
      <c r="AH10" s="26"/>
      <c r="AI10" s="26"/>
      <c r="AJ10" s="26"/>
      <c r="AK10" s="26"/>
      <c r="AL10" s="26"/>
      <c r="AM10" s="26"/>
      <c r="AN10" s="26"/>
      <c r="AO10" s="26"/>
      <c r="AP10" s="26"/>
      <c r="AQ10" s="26"/>
      <c r="AR10" s="26"/>
      <c r="AS10" s="8">
        <v>8</v>
      </c>
      <c r="AT10" s="8">
        <v>3</v>
      </c>
      <c r="AU10" s="51">
        <f t="shared" si="6"/>
        <v>0.375</v>
      </c>
    </row>
    <row r="11" spans="1:47" x14ac:dyDescent="0.2">
      <c r="A11" s="67">
        <v>45361</v>
      </c>
      <c r="B11" s="22" t="s">
        <v>48</v>
      </c>
      <c r="C11" s="26"/>
      <c r="D11" s="22" t="str">
        <f t="shared" si="0"/>
        <v>Sun</v>
      </c>
      <c r="E11" s="26"/>
      <c r="F11" s="24" t="s">
        <v>45</v>
      </c>
      <c r="G11" s="24" t="s">
        <v>46</v>
      </c>
      <c r="H11" s="31" t="s">
        <v>51</v>
      </c>
      <c r="I11" s="50" t="s">
        <v>69</v>
      </c>
      <c r="J11" s="26" t="s">
        <v>120</v>
      </c>
      <c r="K11" s="22" t="s">
        <v>47</v>
      </c>
      <c r="L11" s="27">
        <v>3</v>
      </c>
      <c r="M11" s="26"/>
      <c r="N11" s="26"/>
      <c r="O11" s="26"/>
      <c r="P11" s="26"/>
      <c r="Q11" s="26"/>
      <c r="R11" s="23">
        <v>1.53</v>
      </c>
      <c r="S11" s="24" t="s">
        <v>53</v>
      </c>
      <c r="T11" s="25">
        <f t="shared" si="1"/>
        <v>4.59</v>
      </c>
      <c r="U11" s="17">
        <f t="shared" si="2"/>
        <v>1.5899999999999999</v>
      </c>
      <c r="V11" s="23">
        <f t="shared" si="7"/>
        <v>-7.870000000000001</v>
      </c>
      <c r="W11" s="20">
        <f t="shared" si="8"/>
        <v>22.810000000000002</v>
      </c>
      <c r="X11" s="21">
        <f t="shared" si="3"/>
        <v>-0.34502411223147744</v>
      </c>
      <c r="Y11" s="49">
        <f t="shared" si="4"/>
        <v>-7.8700000000000006E-2</v>
      </c>
      <c r="Z11" s="48">
        <f t="shared" si="5"/>
        <v>-787.00000000000011</v>
      </c>
      <c r="AA11" s="24" t="s">
        <v>53</v>
      </c>
      <c r="AB11" s="26"/>
      <c r="AC11" s="26"/>
      <c r="AD11" s="26"/>
      <c r="AE11" s="26"/>
      <c r="AF11" s="26"/>
      <c r="AG11" s="26"/>
      <c r="AH11" s="26"/>
      <c r="AI11" s="26"/>
      <c r="AJ11" s="26"/>
      <c r="AK11" s="26"/>
      <c r="AL11" s="26"/>
      <c r="AM11" s="26"/>
      <c r="AN11" s="26"/>
      <c r="AO11" s="26"/>
      <c r="AP11" s="26"/>
      <c r="AQ11" s="26"/>
      <c r="AR11" s="26"/>
      <c r="AS11" s="8">
        <v>9</v>
      </c>
      <c r="AT11" s="8">
        <v>4</v>
      </c>
      <c r="AU11" s="51">
        <f t="shared" si="6"/>
        <v>0.44444444444444442</v>
      </c>
    </row>
    <row r="12" spans="1:47" x14ac:dyDescent="0.2">
      <c r="A12" s="67">
        <v>45365</v>
      </c>
      <c r="B12" s="22" t="s">
        <v>48</v>
      </c>
      <c r="C12" s="26"/>
      <c r="D12" s="22" t="str">
        <f t="shared" si="0"/>
        <v>Thu</v>
      </c>
      <c r="E12" s="26"/>
      <c r="F12" s="24" t="s">
        <v>45</v>
      </c>
      <c r="G12" s="24" t="s">
        <v>46</v>
      </c>
      <c r="H12" s="31" t="s">
        <v>54</v>
      </c>
      <c r="I12" s="24" t="s">
        <v>55</v>
      </c>
      <c r="J12" s="26" t="s">
        <v>58</v>
      </c>
      <c r="K12" s="22">
        <v>7.5</v>
      </c>
      <c r="L12" s="27">
        <v>2</v>
      </c>
      <c r="M12" s="26"/>
      <c r="N12" s="26"/>
      <c r="O12" s="26"/>
      <c r="P12" s="26"/>
      <c r="Q12" s="26"/>
      <c r="R12" s="23">
        <v>1.95</v>
      </c>
      <c r="S12" s="24" t="s">
        <v>50</v>
      </c>
      <c r="T12" s="25" t="str">
        <f t="shared" si="1"/>
        <v>0.00</v>
      </c>
      <c r="U12" s="17">
        <f t="shared" si="2"/>
        <v>-2</v>
      </c>
      <c r="V12" s="23">
        <f t="shared" si="7"/>
        <v>-9.870000000000001</v>
      </c>
      <c r="W12" s="20">
        <f t="shared" si="8"/>
        <v>24.810000000000002</v>
      </c>
      <c r="X12" s="21">
        <f t="shared" si="3"/>
        <v>-0.3978234582829504</v>
      </c>
      <c r="Y12" s="49">
        <f t="shared" si="4"/>
        <v>-9.870000000000001E-2</v>
      </c>
      <c r="Z12" s="48">
        <f t="shared" si="5"/>
        <v>-987.00000000000011</v>
      </c>
      <c r="AA12" s="24" t="s">
        <v>50</v>
      </c>
      <c r="AB12" s="26"/>
      <c r="AC12" s="26"/>
      <c r="AD12" s="26"/>
      <c r="AE12" s="26"/>
      <c r="AF12" s="26"/>
      <c r="AG12" s="26"/>
      <c r="AH12" s="26"/>
      <c r="AI12" s="26"/>
      <c r="AJ12" s="26"/>
      <c r="AK12" s="26"/>
      <c r="AL12" s="26"/>
      <c r="AM12" s="26"/>
      <c r="AN12" s="26"/>
      <c r="AO12" s="26"/>
      <c r="AP12" s="26"/>
      <c r="AQ12" s="26"/>
      <c r="AR12" s="26"/>
      <c r="AS12" s="8">
        <v>10</v>
      </c>
      <c r="AT12" s="8">
        <v>4</v>
      </c>
      <c r="AU12" s="51">
        <f t="shared" si="6"/>
        <v>0.4</v>
      </c>
    </row>
    <row r="13" spans="1:47" x14ac:dyDescent="0.2">
      <c r="A13" s="67">
        <v>45366</v>
      </c>
      <c r="B13" s="22" t="s">
        <v>48</v>
      </c>
      <c r="C13" s="26"/>
      <c r="D13" s="22" t="str">
        <f t="shared" si="0"/>
        <v>Fri</v>
      </c>
      <c r="E13" s="26"/>
      <c r="F13" s="24" t="s">
        <v>45</v>
      </c>
      <c r="G13" s="24" t="s">
        <v>46</v>
      </c>
      <c r="H13" s="31" t="s">
        <v>54</v>
      </c>
      <c r="I13" s="50" t="s">
        <v>56</v>
      </c>
      <c r="J13" s="26" t="s">
        <v>60</v>
      </c>
      <c r="K13" s="22">
        <v>-8.5</v>
      </c>
      <c r="L13" s="27">
        <v>2</v>
      </c>
      <c r="M13" s="26"/>
      <c r="N13" s="26"/>
      <c r="O13" s="26"/>
      <c r="P13" s="26"/>
      <c r="Q13" s="26"/>
      <c r="R13" s="23">
        <v>1.95</v>
      </c>
      <c r="S13" s="24" t="s">
        <v>53</v>
      </c>
      <c r="T13" s="25">
        <f t="shared" si="1"/>
        <v>3.9</v>
      </c>
      <c r="U13" s="17">
        <f t="shared" si="2"/>
        <v>1.9</v>
      </c>
      <c r="V13" s="23">
        <f t="shared" si="7"/>
        <v>-7.9700000000000006</v>
      </c>
      <c r="W13" s="20">
        <f t="shared" si="8"/>
        <v>26.810000000000002</v>
      </c>
      <c r="X13" s="21">
        <f t="shared" si="3"/>
        <v>-0.29727713539723982</v>
      </c>
      <c r="Y13" s="49">
        <f t="shared" si="4"/>
        <v>-7.9700000000000007E-2</v>
      </c>
      <c r="Z13" s="48">
        <f t="shared" si="5"/>
        <v>-797.00000000000011</v>
      </c>
      <c r="AA13" s="24" t="s">
        <v>53</v>
      </c>
      <c r="AB13" s="26"/>
      <c r="AC13" s="26"/>
      <c r="AD13" s="26"/>
      <c r="AE13" s="26"/>
      <c r="AF13" s="26"/>
      <c r="AG13" s="26"/>
      <c r="AH13" s="26"/>
      <c r="AI13" s="26"/>
      <c r="AJ13" s="26"/>
      <c r="AK13" s="26"/>
      <c r="AL13" s="26"/>
      <c r="AM13" s="26"/>
      <c r="AN13" s="26"/>
      <c r="AO13" s="26"/>
      <c r="AP13" s="26"/>
      <c r="AQ13" s="26"/>
      <c r="AR13" s="26"/>
      <c r="AS13" s="8">
        <v>11</v>
      </c>
      <c r="AT13" s="8">
        <v>5</v>
      </c>
      <c r="AU13" s="51">
        <f t="shared" si="6"/>
        <v>0.45454545454545453</v>
      </c>
    </row>
    <row r="14" spans="1:47" x14ac:dyDescent="0.2">
      <c r="A14" s="67">
        <v>45368</v>
      </c>
      <c r="B14" s="22" t="s">
        <v>48</v>
      </c>
      <c r="C14" s="26"/>
      <c r="D14" s="22" t="str">
        <f t="shared" si="0"/>
        <v>Sun</v>
      </c>
      <c r="E14" s="26"/>
      <c r="F14" s="24" t="s">
        <v>45</v>
      </c>
      <c r="G14" s="24" t="s">
        <v>46</v>
      </c>
      <c r="H14" s="31" t="s">
        <v>54</v>
      </c>
      <c r="I14" s="50" t="s">
        <v>57</v>
      </c>
      <c r="J14" s="26" t="s">
        <v>68</v>
      </c>
      <c r="K14" s="22" t="s">
        <v>47</v>
      </c>
      <c r="L14" s="27">
        <v>2</v>
      </c>
      <c r="M14" s="26"/>
      <c r="N14" s="26"/>
      <c r="O14" s="26"/>
      <c r="P14" s="26"/>
      <c r="Q14" s="26"/>
      <c r="R14" s="23">
        <v>2.0499999999999998</v>
      </c>
      <c r="S14" s="24" t="s">
        <v>53</v>
      </c>
      <c r="T14" s="25">
        <f t="shared" si="1"/>
        <v>4.0999999999999996</v>
      </c>
      <c r="U14" s="17">
        <f t="shared" si="2"/>
        <v>2.0999999999999996</v>
      </c>
      <c r="V14" s="23">
        <f t="shared" si="7"/>
        <v>-5.870000000000001</v>
      </c>
      <c r="W14" s="20">
        <f t="shared" si="8"/>
        <v>28.810000000000002</v>
      </c>
      <c r="X14" s="21">
        <f t="shared" si="3"/>
        <v>-0.20374869836862203</v>
      </c>
      <c r="Y14" s="49">
        <f t="shared" si="4"/>
        <v>-5.8700000000000009E-2</v>
      </c>
      <c r="Z14" s="48">
        <f t="shared" si="5"/>
        <v>-587.00000000000011</v>
      </c>
      <c r="AA14" s="24" t="s">
        <v>53</v>
      </c>
      <c r="AB14" s="26"/>
      <c r="AC14" s="26"/>
      <c r="AD14" s="26"/>
      <c r="AE14" s="26"/>
      <c r="AF14" s="26"/>
      <c r="AG14" s="26"/>
      <c r="AH14" s="26"/>
      <c r="AI14" s="26"/>
      <c r="AJ14" s="26"/>
      <c r="AK14" s="26"/>
      <c r="AL14" s="26"/>
      <c r="AM14" s="26"/>
      <c r="AN14" s="26"/>
      <c r="AO14" s="26"/>
      <c r="AP14" s="26"/>
      <c r="AQ14" s="26"/>
      <c r="AR14" s="26"/>
      <c r="AS14" s="8">
        <v>12</v>
      </c>
      <c r="AT14" s="8">
        <v>6</v>
      </c>
      <c r="AU14" s="51">
        <f t="shared" si="6"/>
        <v>0.5</v>
      </c>
    </row>
    <row r="15" spans="1:47" x14ac:dyDescent="0.2">
      <c r="A15" s="67">
        <v>45368</v>
      </c>
      <c r="B15" s="22" t="s">
        <v>48</v>
      </c>
      <c r="C15" s="26"/>
      <c r="D15" s="22" t="str">
        <f t="shared" si="0"/>
        <v>Sun</v>
      </c>
      <c r="E15" s="26"/>
      <c r="F15" s="24" t="s">
        <v>45</v>
      </c>
      <c r="G15" s="24" t="s">
        <v>46</v>
      </c>
      <c r="H15" s="31" t="s">
        <v>54</v>
      </c>
      <c r="I15" s="24" t="s">
        <v>52</v>
      </c>
      <c r="J15" s="26" t="s">
        <v>120</v>
      </c>
      <c r="K15" s="22" t="s">
        <v>47</v>
      </c>
      <c r="L15" s="27">
        <v>2</v>
      </c>
      <c r="M15" s="26"/>
      <c r="N15" s="26"/>
      <c r="O15" s="26"/>
      <c r="P15" s="26"/>
      <c r="Q15" s="26"/>
      <c r="R15" s="23">
        <v>1.98</v>
      </c>
      <c r="S15" s="24" t="s">
        <v>50</v>
      </c>
      <c r="T15" s="25" t="str">
        <f t="shared" si="1"/>
        <v>0.00</v>
      </c>
      <c r="U15" s="17">
        <f t="shared" si="2"/>
        <v>-2</v>
      </c>
      <c r="V15" s="23">
        <f t="shared" si="7"/>
        <v>-7.870000000000001</v>
      </c>
      <c r="W15" s="20">
        <f t="shared" si="8"/>
        <v>30.810000000000002</v>
      </c>
      <c r="X15" s="21">
        <f t="shared" si="3"/>
        <v>-0.25543654657578707</v>
      </c>
      <c r="Y15" s="49">
        <f t="shared" si="4"/>
        <v>-7.8700000000000006E-2</v>
      </c>
      <c r="Z15" s="48">
        <f t="shared" si="5"/>
        <v>-787.00000000000011</v>
      </c>
      <c r="AA15" s="24" t="s">
        <v>50</v>
      </c>
      <c r="AB15" s="26"/>
      <c r="AC15" s="26"/>
      <c r="AD15" s="26"/>
      <c r="AE15" s="26"/>
      <c r="AF15" s="26"/>
      <c r="AG15" s="26"/>
      <c r="AH15" s="26"/>
      <c r="AI15" s="26"/>
      <c r="AJ15" s="26"/>
      <c r="AK15" s="26"/>
      <c r="AL15" s="26"/>
      <c r="AM15" s="26"/>
      <c r="AN15" s="26"/>
      <c r="AO15" s="26"/>
      <c r="AP15" s="26"/>
      <c r="AQ15" s="26"/>
      <c r="AR15" s="26"/>
      <c r="AS15" s="8">
        <v>13</v>
      </c>
      <c r="AT15" s="8">
        <v>6</v>
      </c>
      <c r="AU15" s="51">
        <f t="shared" si="6"/>
        <v>0.46153846153846156</v>
      </c>
    </row>
    <row r="16" spans="1:47" x14ac:dyDescent="0.2">
      <c r="A16" s="67">
        <v>45372</v>
      </c>
      <c r="B16" s="22" t="s">
        <v>48</v>
      </c>
      <c r="C16" s="26"/>
      <c r="D16" s="22" t="str">
        <f t="shared" si="0"/>
        <v>Thu</v>
      </c>
      <c r="E16" s="26"/>
      <c r="F16" s="24" t="s">
        <v>45</v>
      </c>
      <c r="G16" s="24" t="s">
        <v>46</v>
      </c>
      <c r="H16" s="31" t="s">
        <v>63</v>
      </c>
      <c r="I16" s="24" t="s">
        <v>58</v>
      </c>
      <c r="J16" s="26" t="s">
        <v>118</v>
      </c>
      <c r="K16" s="22">
        <v>11.5</v>
      </c>
      <c r="L16" s="27">
        <v>1</v>
      </c>
      <c r="M16" s="26"/>
      <c r="N16" s="26"/>
      <c r="O16" s="26"/>
      <c r="P16" s="26"/>
      <c r="Q16" s="26"/>
      <c r="R16" s="23">
        <v>1.9</v>
      </c>
      <c r="S16" s="24" t="s">
        <v>50</v>
      </c>
      <c r="T16" s="25" t="str">
        <f t="shared" si="1"/>
        <v>0.00</v>
      </c>
      <c r="U16" s="17">
        <f t="shared" si="2"/>
        <v>-1</v>
      </c>
      <c r="V16" s="23">
        <f t="shared" si="7"/>
        <v>-8.870000000000001</v>
      </c>
      <c r="W16" s="20">
        <f t="shared" si="8"/>
        <v>31.810000000000002</v>
      </c>
      <c r="X16" s="21">
        <f t="shared" si="3"/>
        <v>-0.27884313109085196</v>
      </c>
      <c r="Y16" s="49">
        <f t="shared" si="4"/>
        <v>-8.8700000000000015E-2</v>
      </c>
      <c r="Z16" s="48">
        <f t="shared" si="5"/>
        <v>-887.00000000000011</v>
      </c>
      <c r="AA16" s="24" t="s">
        <v>50</v>
      </c>
      <c r="AB16" s="26"/>
      <c r="AC16" s="26"/>
      <c r="AD16" s="26"/>
      <c r="AE16" s="26"/>
      <c r="AF16" s="26"/>
      <c r="AG16" s="26"/>
      <c r="AH16" s="26"/>
      <c r="AI16" s="26"/>
      <c r="AJ16" s="26"/>
      <c r="AK16" s="26"/>
      <c r="AL16" s="26"/>
      <c r="AM16" s="26"/>
      <c r="AN16" s="26"/>
      <c r="AO16" s="26"/>
      <c r="AP16" s="26"/>
      <c r="AQ16" s="26"/>
      <c r="AR16" s="26"/>
      <c r="AS16" s="8">
        <v>14</v>
      </c>
      <c r="AT16" s="8">
        <v>6</v>
      </c>
      <c r="AU16" s="51">
        <f t="shared" si="6"/>
        <v>0.42857142857142855</v>
      </c>
    </row>
    <row r="17" spans="1:47" x14ac:dyDescent="0.2">
      <c r="A17" s="67">
        <v>45374</v>
      </c>
      <c r="B17" s="22" t="s">
        <v>48</v>
      </c>
      <c r="C17" s="26"/>
      <c r="D17" s="22" t="str">
        <f t="shared" si="0"/>
        <v>Sat</v>
      </c>
      <c r="E17" s="26"/>
      <c r="F17" s="24" t="s">
        <v>45</v>
      </c>
      <c r="G17" s="24" t="s">
        <v>46</v>
      </c>
      <c r="H17" s="31" t="s">
        <v>63</v>
      </c>
      <c r="I17" s="24" t="s">
        <v>239</v>
      </c>
      <c r="J17" s="26" t="s">
        <v>121</v>
      </c>
      <c r="K17" s="22" t="s">
        <v>59</v>
      </c>
      <c r="L17" s="27">
        <v>4</v>
      </c>
      <c r="M17" s="26"/>
      <c r="N17" s="26"/>
      <c r="O17" s="26"/>
      <c r="P17" s="26"/>
      <c r="Q17" s="26"/>
      <c r="R17" s="23">
        <v>2.7</v>
      </c>
      <c r="S17" s="24" t="s">
        <v>50</v>
      </c>
      <c r="T17" s="25" t="str">
        <f t="shared" si="1"/>
        <v>0.00</v>
      </c>
      <c r="U17" s="17">
        <f t="shared" si="2"/>
        <v>-4</v>
      </c>
      <c r="V17" s="23">
        <f t="shared" si="7"/>
        <v>-12.870000000000001</v>
      </c>
      <c r="W17" s="20">
        <f t="shared" si="8"/>
        <v>35.81</v>
      </c>
      <c r="X17" s="21">
        <f t="shared" si="3"/>
        <v>-0.35939681653169508</v>
      </c>
      <c r="Y17" s="49">
        <f t="shared" si="4"/>
        <v>-0.12870000000000001</v>
      </c>
      <c r="Z17" s="48">
        <f t="shared" si="5"/>
        <v>-1287</v>
      </c>
      <c r="AA17" s="24" t="s">
        <v>50</v>
      </c>
      <c r="AS17" s="8">
        <v>15</v>
      </c>
      <c r="AT17" s="8">
        <v>6</v>
      </c>
      <c r="AU17" s="51">
        <f t="shared" si="6"/>
        <v>0.4</v>
      </c>
    </row>
    <row r="18" spans="1:47" x14ac:dyDescent="0.2">
      <c r="A18" s="67">
        <v>45373</v>
      </c>
      <c r="B18" s="22" t="s">
        <v>48</v>
      </c>
      <c r="C18" s="26"/>
      <c r="D18" s="22" t="str">
        <f t="shared" si="0"/>
        <v>Fri</v>
      </c>
      <c r="E18" s="26"/>
      <c r="F18" s="24" t="s">
        <v>45</v>
      </c>
      <c r="G18" s="24" t="s">
        <v>46</v>
      </c>
      <c r="H18" s="31" t="s">
        <v>63</v>
      </c>
      <c r="I18" s="24" t="s">
        <v>55</v>
      </c>
      <c r="J18" s="26" t="s">
        <v>68</v>
      </c>
      <c r="K18" s="22" t="s">
        <v>47</v>
      </c>
      <c r="L18" s="27">
        <v>2</v>
      </c>
      <c r="M18" s="26"/>
      <c r="N18" s="26"/>
      <c r="O18" s="26"/>
      <c r="P18" s="26"/>
      <c r="Q18" s="26"/>
      <c r="R18" s="23">
        <v>2.35</v>
      </c>
      <c r="S18" s="24" t="s">
        <v>50</v>
      </c>
      <c r="T18" s="25" t="str">
        <f t="shared" si="1"/>
        <v>0.00</v>
      </c>
      <c r="U18" s="17">
        <f t="shared" si="2"/>
        <v>-2</v>
      </c>
      <c r="V18" s="23">
        <f t="shared" si="7"/>
        <v>-14.870000000000001</v>
      </c>
      <c r="W18" s="20">
        <f t="shared" si="8"/>
        <v>37.81</v>
      </c>
      <c r="X18" s="21">
        <f t="shared" si="3"/>
        <v>-0.39328220047606455</v>
      </c>
      <c r="Y18" s="49">
        <f t="shared" si="4"/>
        <v>-0.1487</v>
      </c>
      <c r="Z18" s="48">
        <f t="shared" si="5"/>
        <v>-1487</v>
      </c>
      <c r="AA18" s="24" t="s">
        <v>50</v>
      </c>
      <c r="AS18" s="8">
        <v>16</v>
      </c>
      <c r="AT18" s="8">
        <v>6</v>
      </c>
      <c r="AU18" s="51">
        <f t="shared" si="6"/>
        <v>0.375</v>
      </c>
    </row>
    <row r="19" spans="1:47" x14ac:dyDescent="0.2">
      <c r="A19" s="67">
        <v>45374</v>
      </c>
      <c r="B19" s="22" t="s">
        <v>48</v>
      </c>
      <c r="C19" s="26"/>
      <c r="D19" s="22" t="str">
        <f t="shared" si="0"/>
        <v>Sat</v>
      </c>
      <c r="E19" s="26"/>
      <c r="F19" s="24" t="s">
        <v>45</v>
      </c>
      <c r="G19" s="24" t="s">
        <v>46</v>
      </c>
      <c r="H19" s="31" t="s">
        <v>63</v>
      </c>
      <c r="I19" s="50" t="s">
        <v>60</v>
      </c>
      <c r="J19" s="26" t="s">
        <v>103</v>
      </c>
      <c r="K19" s="22" t="s">
        <v>47</v>
      </c>
      <c r="L19" s="27">
        <v>2</v>
      </c>
      <c r="M19" s="26"/>
      <c r="N19" s="26"/>
      <c r="O19" s="26"/>
      <c r="P19" s="26"/>
      <c r="Q19" s="26"/>
      <c r="R19" s="23">
        <v>1.85</v>
      </c>
      <c r="S19" s="24" t="s">
        <v>53</v>
      </c>
      <c r="T19" s="25">
        <f t="shared" si="1"/>
        <v>3.7</v>
      </c>
      <c r="U19" s="17">
        <f t="shared" si="2"/>
        <v>1.7000000000000002</v>
      </c>
      <c r="V19" s="23">
        <f t="shared" si="7"/>
        <v>-13.170000000000002</v>
      </c>
      <c r="W19" s="20">
        <f t="shared" si="8"/>
        <v>39.81</v>
      </c>
      <c r="X19" s="21">
        <f t="shared" si="3"/>
        <v>-0.33082140165787494</v>
      </c>
      <c r="Y19" s="49">
        <f t="shared" si="4"/>
        <v>-0.13170000000000001</v>
      </c>
      <c r="Z19" s="48">
        <f t="shared" si="5"/>
        <v>-1317.0000000000002</v>
      </c>
      <c r="AA19" s="24" t="s">
        <v>53</v>
      </c>
      <c r="AS19" s="8">
        <v>17</v>
      </c>
      <c r="AT19" s="8">
        <v>7</v>
      </c>
      <c r="AU19" s="51">
        <f t="shared" si="6"/>
        <v>0.41176470588235292</v>
      </c>
    </row>
    <row r="20" spans="1:47" x14ac:dyDescent="0.2">
      <c r="A20" s="67">
        <v>45374</v>
      </c>
      <c r="B20" s="22" t="s">
        <v>48</v>
      </c>
      <c r="C20" s="26"/>
      <c r="D20" s="22" t="str">
        <f t="shared" si="0"/>
        <v>Sat</v>
      </c>
      <c r="E20" s="26"/>
      <c r="F20" s="24" t="s">
        <v>45</v>
      </c>
      <c r="G20" s="24" t="s">
        <v>46</v>
      </c>
      <c r="H20" s="31" t="s">
        <v>63</v>
      </c>
      <c r="I20" s="24" t="s">
        <v>56</v>
      </c>
      <c r="J20" s="26" t="s">
        <v>65</v>
      </c>
      <c r="K20" s="22">
        <v>-11.5</v>
      </c>
      <c r="L20" s="27">
        <v>2</v>
      </c>
      <c r="M20" s="26"/>
      <c r="N20" s="26"/>
      <c r="O20" s="26"/>
      <c r="P20" s="26"/>
      <c r="Q20" s="26"/>
      <c r="R20" s="23">
        <v>1.9</v>
      </c>
      <c r="S20" s="24" t="s">
        <v>50</v>
      </c>
      <c r="T20" s="25" t="str">
        <f t="shared" si="1"/>
        <v>0.00</v>
      </c>
      <c r="U20" s="17">
        <f t="shared" si="2"/>
        <v>-2</v>
      </c>
      <c r="V20" s="23">
        <f t="shared" si="7"/>
        <v>-15.170000000000002</v>
      </c>
      <c r="W20" s="20">
        <f t="shared" si="8"/>
        <v>41.81</v>
      </c>
      <c r="X20" s="21">
        <f t="shared" si="3"/>
        <v>-0.36283185840707965</v>
      </c>
      <c r="Y20" s="49">
        <f t="shared" si="4"/>
        <v>-0.15170000000000003</v>
      </c>
      <c r="Z20" s="48">
        <f t="shared" si="5"/>
        <v>-1517.0000000000002</v>
      </c>
      <c r="AA20" s="24" t="s">
        <v>50</v>
      </c>
      <c r="AS20" s="8">
        <v>18</v>
      </c>
      <c r="AT20" s="8">
        <v>7</v>
      </c>
      <c r="AU20" s="51">
        <f t="shared" si="6"/>
        <v>0.3888888888888889</v>
      </c>
    </row>
    <row r="21" spans="1:47" x14ac:dyDescent="0.2">
      <c r="A21" s="67">
        <v>45375</v>
      </c>
      <c r="B21" s="22" t="s">
        <v>48</v>
      </c>
      <c r="C21" s="26"/>
      <c r="D21" s="22" t="str">
        <f t="shared" si="0"/>
        <v>Sun</v>
      </c>
      <c r="E21" s="26"/>
      <c r="F21" s="24" t="s">
        <v>45</v>
      </c>
      <c r="G21" s="24" t="s">
        <v>46</v>
      </c>
      <c r="H21" s="31" t="s">
        <v>63</v>
      </c>
      <c r="I21" s="24" t="s">
        <v>61</v>
      </c>
      <c r="J21" s="26" t="s">
        <v>119</v>
      </c>
      <c r="K21" s="22" t="s">
        <v>47</v>
      </c>
      <c r="L21" s="27">
        <v>2</v>
      </c>
      <c r="M21" s="26"/>
      <c r="N21" s="26"/>
      <c r="O21" s="26"/>
      <c r="P21" s="26"/>
      <c r="Q21" s="26"/>
      <c r="R21" s="23">
        <v>2</v>
      </c>
      <c r="S21" s="24" t="s">
        <v>50</v>
      </c>
      <c r="T21" s="25" t="str">
        <f t="shared" si="1"/>
        <v>0.00</v>
      </c>
      <c r="U21" s="17">
        <f t="shared" si="2"/>
        <v>-2</v>
      </c>
      <c r="V21" s="23">
        <f t="shared" si="7"/>
        <v>-17.170000000000002</v>
      </c>
      <c r="W21" s="20">
        <f t="shared" si="8"/>
        <v>43.81</v>
      </c>
      <c r="X21" s="21">
        <f t="shared" si="3"/>
        <v>-0.39191965304724952</v>
      </c>
      <c r="Y21" s="49">
        <f t="shared" si="4"/>
        <v>-0.17170000000000002</v>
      </c>
      <c r="Z21" s="48">
        <f t="shared" si="5"/>
        <v>-1717.0000000000002</v>
      </c>
      <c r="AA21" s="24" t="s">
        <v>50</v>
      </c>
      <c r="AS21" s="8">
        <v>19</v>
      </c>
      <c r="AT21" s="8">
        <v>7</v>
      </c>
      <c r="AU21" s="51">
        <f t="shared" si="6"/>
        <v>0.36842105263157893</v>
      </c>
    </row>
    <row r="22" spans="1:47" x14ac:dyDescent="0.2">
      <c r="A22" s="67">
        <v>45375</v>
      </c>
      <c r="B22" s="22" t="s">
        <v>48</v>
      </c>
      <c r="C22" s="26"/>
      <c r="D22" s="22" t="str">
        <f t="shared" si="0"/>
        <v>Sun</v>
      </c>
      <c r="E22" s="26"/>
      <c r="F22" s="24" t="s">
        <v>45</v>
      </c>
      <c r="G22" s="24" t="s">
        <v>46</v>
      </c>
      <c r="H22" s="31" t="s">
        <v>63</v>
      </c>
      <c r="I22" s="50" t="s">
        <v>62</v>
      </c>
      <c r="J22" s="26" t="s">
        <v>72</v>
      </c>
      <c r="K22" s="22" t="s">
        <v>47</v>
      </c>
      <c r="L22" s="27">
        <v>1</v>
      </c>
      <c r="M22" s="26"/>
      <c r="N22" s="26"/>
      <c r="O22" s="26"/>
      <c r="P22" s="26"/>
      <c r="Q22" s="26"/>
      <c r="R22" s="23">
        <v>2.04</v>
      </c>
      <c r="S22" s="24" t="s">
        <v>53</v>
      </c>
      <c r="T22" s="25">
        <f t="shared" si="1"/>
        <v>2.04</v>
      </c>
      <c r="U22" s="17">
        <f t="shared" si="2"/>
        <v>1.04</v>
      </c>
      <c r="V22" s="23">
        <f t="shared" si="7"/>
        <v>-16.130000000000003</v>
      </c>
      <c r="W22" s="20">
        <f t="shared" si="8"/>
        <v>44.81</v>
      </c>
      <c r="X22" s="21">
        <f t="shared" si="3"/>
        <v>-0.35996429368444549</v>
      </c>
      <c r="Y22" s="49">
        <f t="shared" si="4"/>
        <v>-0.16130000000000003</v>
      </c>
      <c r="Z22" s="48">
        <f t="shared" si="5"/>
        <v>-1613.0000000000002</v>
      </c>
      <c r="AA22" s="24" t="s">
        <v>53</v>
      </c>
      <c r="AS22" s="8">
        <v>20</v>
      </c>
      <c r="AT22" s="8">
        <v>8</v>
      </c>
      <c r="AU22" s="51">
        <f t="shared" si="6"/>
        <v>0.4</v>
      </c>
    </row>
    <row r="23" spans="1:47" x14ac:dyDescent="0.2">
      <c r="A23" s="67">
        <v>45383</v>
      </c>
      <c r="B23" s="22" t="s">
        <v>48</v>
      </c>
      <c r="C23" s="26"/>
      <c r="D23" s="22" t="str">
        <f t="shared" si="0"/>
        <v>Mon</v>
      </c>
      <c r="E23" s="26"/>
      <c r="F23" s="24" t="s">
        <v>45</v>
      </c>
      <c r="G23" s="24" t="s">
        <v>46</v>
      </c>
      <c r="H23" s="31" t="s">
        <v>64</v>
      </c>
      <c r="I23" s="50" t="s">
        <v>65</v>
      </c>
      <c r="J23" s="26" t="s">
        <v>119</v>
      </c>
      <c r="K23" s="22">
        <v>6.5</v>
      </c>
      <c r="L23" s="27">
        <v>2</v>
      </c>
      <c r="M23" s="26"/>
      <c r="N23" s="26"/>
      <c r="O23" s="26"/>
      <c r="P23" s="26"/>
      <c r="Q23" s="26"/>
      <c r="R23" s="23">
        <v>1.9</v>
      </c>
      <c r="S23" s="24" t="s">
        <v>53</v>
      </c>
      <c r="T23" s="25">
        <f t="shared" si="1"/>
        <v>3.8</v>
      </c>
      <c r="U23" s="17">
        <f t="shared" si="2"/>
        <v>1.7999999999999998</v>
      </c>
      <c r="V23" s="23">
        <f t="shared" si="7"/>
        <v>-14.330000000000002</v>
      </c>
      <c r="W23" s="20">
        <f t="shared" si="8"/>
        <v>46.81</v>
      </c>
      <c r="X23" s="21">
        <f t="shared" si="3"/>
        <v>-0.30613116855372785</v>
      </c>
      <c r="Y23" s="49">
        <f t="shared" si="4"/>
        <v>-0.14330000000000001</v>
      </c>
      <c r="Z23" s="48">
        <f t="shared" si="5"/>
        <v>-1433.0000000000002</v>
      </c>
      <c r="AA23" s="24" t="s">
        <v>53</v>
      </c>
      <c r="AS23" s="8">
        <v>21</v>
      </c>
      <c r="AT23" s="8">
        <v>9</v>
      </c>
      <c r="AU23" s="51">
        <f t="shared" si="6"/>
        <v>0.42857142857142855</v>
      </c>
    </row>
    <row r="24" spans="1:47" x14ac:dyDescent="0.2">
      <c r="A24" s="67">
        <v>45387</v>
      </c>
      <c r="B24" s="22" t="s">
        <v>48</v>
      </c>
      <c r="C24" s="26"/>
      <c r="D24" s="22" t="str">
        <f t="shared" si="0"/>
        <v>Fri</v>
      </c>
      <c r="E24" s="26"/>
      <c r="F24" s="24" t="s">
        <v>45</v>
      </c>
      <c r="G24" s="24" t="s">
        <v>46</v>
      </c>
      <c r="H24" s="31" t="s">
        <v>67</v>
      </c>
      <c r="I24" s="50" t="s">
        <v>60</v>
      </c>
      <c r="J24" s="26" t="s">
        <v>68</v>
      </c>
      <c r="K24" s="22" t="s">
        <v>47</v>
      </c>
      <c r="L24" s="27">
        <v>1</v>
      </c>
      <c r="M24" s="26"/>
      <c r="N24" s="26"/>
      <c r="O24" s="26"/>
      <c r="P24" s="26"/>
      <c r="Q24" s="26"/>
      <c r="R24" s="23">
        <v>3.85</v>
      </c>
      <c r="S24" s="24" t="s">
        <v>53</v>
      </c>
      <c r="T24" s="25">
        <f t="shared" si="1"/>
        <v>3.85</v>
      </c>
      <c r="U24" s="17">
        <f t="shared" si="2"/>
        <v>2.85</v>
      </c>
      <c r="V24" s="23">
        <f t="shared" si="7"/>
        <v>-11.480000000000002</v>
      </c>
      <c r="W24" s="20">
        <f t="shared" si="8"/>
        <v>47.81</v>
      </c>
      <c r="X24" s="21">
        <f t="shared" si="3"/>
        <v>-0.24011713030746709</v>
      </c>
      <c r="Y24" s="49">
        <f t="shared" si="4"/>
        <v>-0.11480000000000003</v>
      </c>
      <c r="Z24" s="48">
        <f t="shared" si="5"/>
        <v>-1148.0000000000002</v>
      </c>
      <c r="AA24" s="24" t="s">
        <v>53</v>
      </c>
      <c r="AS24" s="8">
        <v>22</v>
      </c>
      <c r="AT24" s="8">
        <v>10</v>
      </c>
      <c r="AU24" s="51">
        <f t="shared" si="6"/>
        <v>0.45454545454545453</v>
      </c>
    </row>
    <row r="25" spans="1:47" x14ac:dyDescent="0.2">
      <c r="A25" s="67">
        <v>45387</v>
      </c>
      <c r="B25" s="22" t="s">
        <v>48</v>
      </c>
      <c r="C25" s="26"/>
      <c r="D25" s="22" t="str">
        <f t="shared" si="0"/>
        <v>Fri</v>
      </c>
      <c r="E25" s="26"/>
      <c r="F25" s="24" t="s">
        <v>45</v>
      </c>
      <c r="G25" s="24" t="s">
        <v>46</v>
      </c>
      <c r="H25" s="31" t="s">
        <v>67</v>
      </c>
      <c r="I25" s="50" t="s">
        <v>60</v>
      </c>
      <c r="J25" s="26" t="s">
        <v>68</v>
      </c>
      <c r="K25" s="22">
        <v>10.5</v>
      </c>
      <c r="L25" s="27">
        <v>2</v>
      </c>
      <c r="M25" s="26"/>
      <c r="N25" s="26"/>
      <c r="O25" s="26"/>
      <c r="P25" s="26"/>
      <c r="Q25" s="26"/>
      <c r="R25" s="23">
        <v>1.9</v>
      </c>
      <c r="S25" s="24" t="s">
        <v>53</v>
      </c>
      <c r="T25" s="25">
        <f t="shared" si="1"/>
        <v>3.8</v>
      </c>
      <c r="U25" s="17">
        <f t="shared" si="2"/>
        <v>1.7999999999999998</v>
      </c>
      <c r="V25" s="23">
        <f t="shared" si="7"/>
        <v>-9.6800000000000033</v>
      </c>
      <c r="W25" s="20">
        <f t="shared" si="8"/>
        <v>49.81</v>
      </c>
      <c r="X25" s="21">
        <f t="shared" si="3"/>
        <v>-0.19433848624774147</v>
      </c>
      <c r="Y25" s="49">
        <f t="shared" si="4"/>
        <v>-9.6800000000000039E-2</v>
      </c>
      <c r="Z25" s="48">
        <f t="shared" si="5"/>
        <v>-968.00000000000034</v>
      </c>
      <c r="AA25" s="24" t="s">
        <v>53</v>
      </c>
      <c r="AS25" s="8">
        <v>23</v>
      </c>
      <c r="AT25" s="8">
        <v>11</v>
      </c>
      <c r="AU25" s="51">
        <f t="shared" si="6"/>
        <v>0.47826086956521741</v>
      </c>
    </row>
    <row r="26" spans="1:47" x14ac:dyDescent="0.2">
      <c r="A26" s="67">
        <v>45387</v>
      </c>
      <c r="B26" s="22" t="s">
        <v>48</v>
      </c>
      <c r="C26" s="26"/>
      <c r="D26" s="22" t="str">
        <f t="shared" si="0"/>
        <v>Fri</v>
      </c>
      <c r="E26" s="26"/>
      <c r="F26" s="24" t="s">
        <v>45</v>
      </c>
      <c r="G26" s="24" t="s">
        <v>46</v>
      </c>
      <c r="H26" s="31" t="s">
        <v>67</v>
      </c>
      <c r="I26" s="24" t="s">
        <v>68</v>
      </c>
      <c r="J26" s="26" t="s">
        <v>60</v>
      </c>
      <c r="K26" s="22" t="s">
        <v>47</v>
      </c>
      <c r="L26" s="27">
        <v>0.1</v>
      </c>
      <c r="M26" s="26"/>
      <c r="N26" s="26"/>
      <c r="O26" s="26"/>
      <c r="P26" s="26"/>
      <c r="Q26" s="26"/>
      <c r="R26" s="23">
        <v>151</v>
      </c>
      <c r="S26" s="24" t="s">
        <v>50</v>
      </c>
      <c r="T26" s="25" t="str">
        <f t="shared" si="1"/>
        <v>0.00</v>
      </c>
      <c r="U26" s="17">
        <f t="shared" si="2"/>
        <v>-0.1</v>
      </c>
      <c r="V26" s="23">
        <f t="shared" si="7"/>
        <v>-9.7800000000000029</v>
      </c>
      <c r="W26" s="20">
        <f t="shared" si="8"/>
        <v>49.910000000000004</v>
      </c>
      <c r="X26" s="21">
        <f t="shared" si="3"/>
        <v>-0.19595271488679628</v>
      </c>
      <c r="Y26" s="49">
        <f t="shared" si="4"/>
        <v>-9.7800000000000026E-2</v>
      </c>
      <c r="Z26" s="48">
        <f t="shared" si="5"/>
        <v>-978.00000000000034</v>
      </c>
      <c r="AA26" s="24" t="s">
        <v>50</v>
      </c>
      <c r="AS26" s="8">
        <v>24</v>
      </c>
      <c r="AT26" s="8">
        <v>11</v>
      </c>
      <c r="AU26" s="51">
        <f t="shared" si="6"/>
        <v>0.45833333333333331</v>
      </c>
    </row>
    <row r="27" spans="1:47" x14ac:dyDescent="0.2">
      <c r="A27" s="67">
        <v>45387</v>
      </c>
      <c r="B27" s="22" t="s">
        <v>48</v>
      </c>
      <c r="C27" s="26"/>
      <c r="D27" s="22" t="str">
        <f t="shared" si="0"/>
        <v>Fri</v>
      </c>
      <c r="E27" s="26"/>
      <c r="F27" s="24" t="s">
        <v>45</v>
      </c>
      <c r="G27" s="24" t="s">
        <v>46</v>
      </c>
      <c r="H27" s="31" t="s">
        <v>67</v>
      </c>
      <c r="I27" s="24" t="s">
        <v>52</v>
      </c>
      <c r="J27" s="26" t="s">
        <v>62</v>
      </c>
      <c r="K27" s="22">
        <v>6.5</v>
      </c>
      <c r="L27" s="27">
        <v>2</v>
      </c>
      <c r="M27" s="26"/>
      <c r="N27" s="26"/>
      <c r="O27" s="26"/>
      <c r="P27" s="26"/>
      <c r="Q27" s="26"/>
      <c r="R27" s="23">
        <v>1.87</v>
      </c>
      <c r="S27" s="24" t="s">
        <v>50</v>
      </c>
      <c r="T27" s="25" t="str">
        <f t="shared" si="1"/>
        <v>0.00</v>
      </c>
      <c r="U27" s="17">
        <f t="shared" si="2"/>
        <v>-2</v>
      </c>
      <c r="V27" s="23">
        <f t="shared" si="7"/>
        <v>-11.780000000000003</v>
      </c>
      <c r="W27" s="20">
        <f t="shared" si="8"/>
        <v>51.910000000000004</v>
      </c>
      <c r="X27" s="21">
        <f t="shared" si="3"/>
        <v>-0.22693122712386826</v>
      </c>
      <c r="Y27" s="49">
        <f t="shared" si="4"/>
        <v>-0.11780000000000003</v>
      </c>
      <c r="Z27" s="48">
        <f t="shared" si="5"/>
        <v>-1178.0000000000002</v>
      </c>
      <c r="AA27" s="24" t="s">
        <v>50</v>
      </c>
      <c r="AS27" s="8">
        <v>25</v>
      </c>
      <c r="AT27" s="8">
        <v>11</v>
      </c>
      <c r="AU27" s="51">
        <f t="shared" si="6"/>
        <v>0.44</v>
      </c>
    </row>
    <row r="28" spans="1:47" x14ac:dyDescent="0.2">
      <c r="A28" s="67">
        <v>45389</v>
      </c>
      <c r="B28" s="22" t="s">
        <v>48</v>
      </c>
      <c r="C28" s="26"/>
      <c r="D28" s="22" t="str">
        <f t="shared" si="0"/>
        <v>Sun</v>
      </c>
      <c r="E28" s="26"/>
      <c r="F28" s="24" t="s">
        <v>45</v>
      </c>
      <c r="G28" s="24" t="s">
        <v>46</v>
      </c>
      <c r="H28" s="31" t="s">
        <v>67</v>
      </c>
      <c r="I28" s="50" t="s">
        <v>66</v>
      </c>
      <c r="J28" s="26" t="s">
        <v>119</v>
      </c>
      <c r="K28" s="22" t="s">
        <v>47</v>
      </c>
      <c r="L28" s="27">
        <v>2</v>
      </c>
      <c r="M28" s="26"/>
      <c r="N28" s="26"/>
      <c r="O28" s="26"/>
      <c r="P28" s="26"/>
      <c r="Q28" s="26"/>
      <c r="R28" s="23">
        <v>1.8</v>
      </c>
      <c r="S28" s="24" t="s">
        <v>53</v>
      </c>
      <c r="T28" s="25">
        <f t="shared" si="1"/>
        <v>3.6</v>
      </c>
      <c r="U28" s="17">
        <f t="shared" si="2"/>
        <v>1.6</v>
      </c>
      <c r="V28" s="23">
        <f t="shared" si="7"/>
        <v>-10.180000000000003</v>
      </c>
      <c r="W28" s="20">
        <f t="shared" si="8"/>
        <v>53.910000000000004</v>
      </c>
      <c r="X28" s="21">
        <f t="shared" si="3"/>
        <v>-0.18883324058616216</v>
      </c>
      <c r="Y28" s="49">
        <f t="shared" si="4"/>
        <v>-0.10180000000000003</v>
      </c>
      <c r="Z28" s="48">
        <f t="shared" si="5"/>
        <v>-1018.0000000000003</v>
      </c>
      <c r="AA28" s="24" t="s">
        <v>53</v>
      </c>
      <c r="AS28" s="8">
        <v>26</v>
      </c>
      <c r="AT28" s="8">
        <v>12</v>
      </c>
      <c r="AU28" s="51">
        <f t="shared" si="6"/>
        <v>0.46153846153846156</v>
      </c>
    </row>
    <row r="29" spans="1:47" x14ac:dyDescent="0.2">
      <c r="A29" s="67">
        <v>45394</v>
      </c>
      <c r="B29" s="22" t="s">
        <v>48</v>
      </c>
      <c r="C29" s="26"/>
      <c r="D29" s="22" t="str">
        <f t="shared" si="0"/>
        <v>Fri</v>
      </c>
      <c r="E29" s="26"/>
      <c r="F29" s="24" t="s">
        <v>45</v>
      </c>
      <c r="G29" s="24" t="s">
        <v>46</v>
      </c>
      <c r="H29" s="31" t="s">
        <v>70</v>
      </c>
      <c r="I29" s="50" t="s">
        <v>58</v>
      </c>
      <c r="J29" s="26" t="s">
        <v>120</v>
      </c>
      <c r="K29" s="22">
        <v>-8.5</v>
      </c>
      <c r="L29" s="27">
        <v>5</v>
      </c>
      <c r="M29" s="26"/>
      <c r="N29" s="26"/>
      <c r="O29" s="26"/>
      <c r="P29" s="26"/>
      <c r="Q29" s="26"/>
      <c r="R29" s="23">
        <v>1.9</v>
      </c>
      <c r="S29" s="24" t="s">
        <v>53</v>
      </c>
      <c r="T29" s="25">
        <f t="shared" si="1"/>
        <v>9.5</v>
      </c>
      <c r="U29" s="17">
        <f t="shared" si="2"/>
        <v>4.5</v>
      </c>
      <c r="V29" s="23">
        <f t="shared" si="7"/>
        <v>-5.6800000000000033</v>
      </c>
      <c r="W29" s="20">
        <f t="shared" si="8"/>
        <v>58.910000000000004</v>
      </c>
      <c r="X29" s="21">
        <f t="shared" si="3"/>
        <v>-9.6418265150229207E-2</v>
      </c>
      <c r="Y29" s="49">
        <f t="shared" si="4"/>
        <v>-5.6800000000000031E-2</v>
      </c>
      <c r="Z29" s="48">
        <f t="shared" si="5"/>
        <v>-568.00000000000034</v>
      </c>
      <c r="AA29" s="24" t="s">
        <v>53</v>
      </c>
      <c r="AS29" s="8">
        <v>27</v>
      </c>
      <c r="AT29" s="8">
        <v>13</v>
      </c>
      <c r="AU29" s="51">
        <f t="shared" si="6"/>
        <v>0.48148148148148145</v>
      </c>
    </row>
    <row r="30" spans="1:47" x14ac:dyDescent="0.2">
      <c r="A30" s="67">
        <v>45395</v>
      </c>
      <c r="B30" s="22" t="s">
        <v>48</v>
      </c>
      <c r="C30" s="26"/>
      <c r="D30" s="22" t="str">
        <f t="shared" si="0"/>
        <v>Sat</v>
      </c>
      <c r="E30" s="26"/>
      <c r="F30" s="24" t="s">
        <v>45</v>
      </c>
      <c r="G30" s="24" t="s">
        <v>46</v>
      </c>
      <c r="H30" s="31" t="s">
        <v>70</v>
      </c>
      <c r="I30" s="24" t="s">
        <v>69</v>
      </c>
      <c r="J30" s="26" t="s">
        <v>119</v>
      </c>
      <c r="K30" s="22">
        <v>-3.5</v>
      </c>
      <c r="L30" s="27">
        <v>5</v>
      </c>
      <c r="M30" s="26"/>
      <c r="N30" s="26"/>
      <c r="O30" s="26"/>
      <c r="P30" s="26"/>
      <c r="Q30" s="26"/>
      <c r="R30" s="23">
        <v>1.9</v>
      </c>
      <c r="S30" s="24" t="s">
        <v>50</v>
      </c>
      <c r="T30" s="25" t="str">
        <f t="shared" si="1"/>
        <v>0.00</v>
      </c>
      <c r="U30" s="17">
        <f t="shared" si="2"/>
        <v>-5</v>
      </c>
      <c r="V30" s="23">
        <f t="shared" si="7"/>
        <v>-10.680000000000003</v>
      </c>
      <c r="W30" s="20">
        <f t="shared" si="8"/>
        <v>63.910000000000004</v>
      </c>
      <c r="X30" s="21">
        <f t="shared" si="3"/>
        <v>-0.16710999843529969</v>
      </c>
      <c r="Y30" s="49">
        <f t="shared" si="4"/>
        <v>-0.10680000000000003</v>
      </c>
      <c r="Z30" s="48">
        <f t="shared" si="5"/>
        <v>-1068.0000000000002</v>
      </c>
      <c r="AA30" s="24" t="s">
        <v>50</v>
      </c>
      <c r="AS30" s="8">
        <v>28</v>
      </c>
      <c r="AT30" s="8">
        <v>13</v>
      </c>
      <c r="AU30" s="51">
        <f t="shared" si="6"/>
        <v>0.4642857142857143</v>
      </c>
    </row>
    <row r="31" spans="1:47" x14ac:dyDescent="0.2">
      <c r="A31" s="67">
        <v>45395</v>
      </c>
      <c r="B31" s="22" t="s">
        <v>48</v>
      </c>
      <c r="C31" s="26"/>
      <c r="D31" s="22" t="str">
        <f t="shared" si="0"/>
        <v>Sat</v>
      </c>
      <c r="E31" s="26"/>
      <c r="F31" s="24" t="s">
        <v>45</v>
      </c>
      <c r="G31" s="24" t="s">
        <v>46</v>
      </c>
      <c r="H31" s="31" t="s">
        <v>70</v>
      </c>
      <c r="I31" s="50" t="s">
        <v>56</v>
      </c>
      <c r="J31" s="26" t="s">
        <v>55</v>
      </c>
      <c r="K31" s="22">
        <v>-6.5</v>
      </c>
      <c r="L31" s="27">
        <v>5</v>
      </c>
      <c r="M31" s="26"/>
      <c r="N31" s="26"/>
      <c r="O31" s="26"/>
      <c r="P31" s="26"/>
      <c r="Q31" s="26"/>
      <c r="R31" s="23">
        <v>1.9</v>
      </c>
      <c r="S31" s="24" t="s">
        <v>53</v>
      </c>
      <c r="T31" s="25">
        <f t="shared" si="1"/>
        <v>9.5</v>
      </c>
      <c r="U31" s="17">
        <f t="shared" si="2"/>
        <v>4.5</v>
      </c>
      <c r="V31" s="23">
        <f t="shared" si="7"/>
        <v>-6.1800000000000033</v>
      </c>
      <c r="W31" s="20">
        <f t="shared" si="8"/>
        <v>68.91</v>
      </c>
      <c r="X31" s="21">
        <f t="shared" si="3"/>
        <v>-8.9682194166303922E-2</v>
      </c>
      <c r="Y31" s="49">
        <f t="shared" si="4"/>
        <v>-6.1800000000000035E-2</v>
      </c>
      <c r="Z31" s="48">
        <f t="shared" si="5"/>
        <v>-618.00000000000034</v>
      </c>
      <c r="AA31" s="24" t="s">
        <v>53</v>
      </c>
      <c r="AS31" s="8">
        <v>29</v>
      </c>
      <c r="AT31" s="8">
        <v>14</v>
      </c>
      <c r="AU31" s="51">
        <f t="shared" si="6"/>
        <v>0.48275862068965519</v>
      </c>
    </row>
    <row r="32" spans="1:47" x14ac:dyDescent="0.2">
      <c r="A32" s="67">
        <v>45396</v>
      </c>
      <c r="B32" s="22" t="s">
        <v>48</v>
      </c>
      <c r="C32" s="26"/>
      <c r="D32" s="22" t="str">
        <f t="shared" si="0"/>
        <v>Sun</v>
      </c>
      <c r="E32" s="26"/>
      <c r="F32" s="24" t="s">
        <v>45</v>
      </c>
      <c r="G32" s="24" t="s">
        <v>46</v>
      </c>
      <c r="H32" s="31" t="s">
        <v>70</v>
      </c>
      <c r="I32" s="50" t="s">
        <v>52</v>
      </c>
      <c r="J32" s="26" t="s">
        <v>65</v>
      </c>
      <c r="K32" s="22" t="s">
        <v>47</v>
      </c>
      <c r="L32" s="27">
        <v>5</v>
      </c>
      <c r="M32" s="26"/>
      <c r="N32" s="26"/>
      <c r="O32" s="26"/>
      <c r="P32" s="26"/>
      <c r="Q32" s="26"/>
      <c r="R32" s="23">
        <v>2.0499999999999998</v>
      </c>
      <c r="S32" s="24" t="s">
        <v>53</v>
      </c>
      <c r="T32" s="25">
        <f t="shared" si="1"/>
        <v>10.25</v>
      </c>
      <c r="U32" s="17">
        <f t="shared" si="2"/>
        <v>5.25</v>
      </c>
      <c r="V32" s="23">
        <f t="shared" si="7"/>
        <v>-0.93000000000000327</v>
      </c>
      <c r="W32" s="20">
        <f t="shared" si="8"/>
        <v>73.91</v>
      </c>
      <c r="X32" s="21">
        <f t="shared" si="3"/>
        <v>-1.2582871059396608E-2</v>
      </c>
      <c r="Y32" s="49">
        <f t="shared" si="4"/>
        <v>-9.3000000000000322E-3</v>
      </c>
      <c r="Z32" s="48">
        <f t="shared" si="5"/>
        <v>-93.000000000000327</v>
      </c>
      <c r="AA32" s="24" t="s">
        <v>53</v>
      </c>
      <c r="AS32" s="8">
        <v>30</v>
      </c>
      <c r="AT32" s="8">
        <v>15</v>
      </c>
      <c r="AU32" s="51">
        <f t="shared" si="6"/>
        <v>0.5</v>
      </c>
    </row>
    <row r="33" spans="1:47" x14ac:dyDescent="0.2">
      <c r="A33" s="67">
        <v>45400</v>
      </c>
      <c r="B33" s="22" t="s">
        <v>48</v>
      </c>
      <c r="C33" s="26"/>
      <c r="D33" s="22" t="str">
        <f t="shared" si="0"/>
        <v>Thu</v>
      </c>
      <c r="E33" s="26"/>
      <c r="F33" s="24" t="s">
        <v>45</v>
      </c>
      <c r="G33" s="24" t="s">
        <v>46</v>
      </c>
      <c r="H33" s="31" t="s">
        <v>71</v>
      </c>
      <c r="I33" s="50" t="s">
        <v>72</v>
      </c>
      <c r="J33" s="24" t="s">
        <v>68</v>
      </c>
      <c r="K33" s="24" t="s">
        <v>47</v>
      </c>
      <c r="L33" s="44">
        <v>2</v>
      </c>
      <c r="M33" s="44"/>
      <c r="N33" s="44"/>
      <c r="O33" s="44"/>
      <c r="P33" s="44"/>
      <c r="Q33" s="44"/>
      <c r="R33" s="44">
        <v>1.8</v>
      </c>
      <c r="S33" s="24" t="s">
        <v>53</v>
      </c>
      <c r="T33" s="25">
        <f t="shared" si="1"/>
        <v>3.6</v>
      </c>
      <c r="U33" s="17">
        <f t="shared" si="2"/>
        <v>1.6</v>
      </c>
      <c r="V33" s="23">
        <f t="shared" si="7"/>
        <v>0.66999999999999682</v>
      </c>
      <c r="W33" s="20">
        <f t="shared" si="8"/>
        <v>75.91</v>
      </c>
      <c r="X33" s="21">
        <f t="shared" si="3"/>
        <v>8.8262416018969423E-3</v>
      </c>
      <c r="Y33" s="49">
        <f t="shared" si="4"/>
        <v>6.6999999999999681E-3</v>
      </c>
      <c r="Z33" s="48">
        <f t="shared" si="5"/>
        <v>66.999999999999687</v>
      </c>
      <c r="AA33" s="24" t="s">
        <v>53</v>
      </c>
      <c r="AS33" s="8">
        <v>31</v>
      </c>
      <c r="AT33" s="8">
        <v>16</v>
      </c>
      <c r="AU33" s="51">
        <f t="shared" si="6"/>
        <v>0.5161290322580645</v>
      </c>
    </row>
    <row r="34" spans="1:47" x14ac:dyDescent="0.2">
      <c r="A34" s="67">
        <v>45407</v>
      </c>
      <c r="B34" s="22" t="s">
        <v>48</v>
      </c>
      <c r="C34" s="26"/>
      <c r="D34" s="22" t="str">
        <f t="shared" si="0"/>
        <v>Thu</v>
      </c>
      <c r="E34" s="26"/>
      <c r="F34" s="24" t="s">
        <v>45</v>
      </c>
      <c r="G34" s="24" t="s">
        <v>46</v>
      </c>
      <c r="H34" s="31" t="s">
        <v>73</v>
      </c>
      <c r="I34" s="24" t="s">
        <v>52</v>
      </c>
      <c r="J34" s="26" t="s">
        <v>68</v>
      </c>
      <c r="K34" s="22">
        <v>5.5</v>
      </c>
      <c r="L34" s="27">
        <v>2</v>
      </c>
      <c r="M34" s="26"/>
      <c r="N34" s="26"/>
      <c r="O34" s="26"/>
      <c r="P34" s="26"/>
      <c r="Q34" s="26"/>
      <c r="R34" s="23">
        <v>1.95</v>
      </c>
      <c r="S34" s="24" t="s">
        <v>50</v>
      </c>
      <c r="T34" s="25" t="str">
        <f t="shared" si="1"/>
        <v>0.00</v>
      </c>
      <c r="U34" s="17">
        <f t="shared" si="2"/>
        <v>-2</v>
      </c>
      <c r="V34" s="23">
        <f t="shared" si="7"/>
        <v>-1.3300000000000032</v>
      </c>
      <c r="W34" s="20">
        <f t="shared" si="8"/>
        <v>77.91</v>
      </c>
      <c r="X34" s="21">
        <f t="shared" si="3"/>
        <v>-1.7070979335130319E-2</v>
      </c>
      <c r="Y34" s="49">
        <f t="shared" si="4"/>
        <v>-1.3300000000000032E-2</v>
      </c>
      <c r="Z34" s="48">
        <f t="shared" si="5"/>
        <v>-133.00000000000031</v>
      </c>
      <c r="AA34" s="24" t="s">
        <v>50</v>
      </c>
      <c r="AS34" s="8">
        <v>32</v>
      </c>
      <c r="AT34" s="8">
        <v>16</v>
      </c>
      <c r="AU34" s="51">
        <f t="shared" si="6"/>
        <v>0.5</v>
      </c>
    </row>
    <row r="35" spans="1:47" x14ac:dyDescent="0.2">
      <c r="A35" s="67">
        <v>45407</v>
      </c>
      <c r="B35" s="22" t="s">
        <v>48</v>
      </c>
      <c r="C35" s="26"/>
      <c r="D35" s="22" t="str">
        <f t="shared" si="0"/>
        <v>Thu</v>
      </c>
      <c r="E35" s="26"/>
      <c r="F35" s="24" t="s">
        <v>45</v>
      </c>
      <c r="G35" s="24" t="s">
        <v>46</v>
      </c>
      <c r="H35" s="31" t="s">
        <v>73</v>
      </c>
      <c r="I35" s="50" t="s">
        <v>76</v>
      </c>
      <c r="J35" s="26" t="s">
        <v>121</v>
      </c>
      <c r="K35" s="22" t="s">
        <v>59</v>
      </c>
      <c r="L35" s="27">
        <v>5</v>
      </c>
      <c r="M35" s="26"/>
      <c r="N35" s="26"/>
      <c r="O35" s="26"/>
      <c r="P35" s="26"/>
      <c r="Q35" s="26"/>
      <c r="R35" s="23">
        <v>1.72</v>
      </c>
      <c r="S35" s="24" t="s">
        <v>53</v>
      </c>
      <c r="T35" s="25">
        <f t="shared" si="1"/>
        <v>8.6</v>
      </c>
      <c r="U35" s="17">
        <f t="shared" si="2"/>
        <v>3.5999999999999996</v>
      </c>
      <c r="V35" s="23">
        <f t="shared" si="7"/>
        <v>2.2699999999999965</v>
      </c>
      <c r="W35" s="20">
        <f t="shared" si="8"/>
        <v>82.91</v>
      </c>
      <c r="X35" s="21">
        <f t="shared" si="3"/>
        <v>2.7379085755638601E-2</v>
      </c>
      <c r="Y35" s="49">
        <f t="shared" si="4"/>
        <v>2.2699999999999963E-2</v>
      </c>
      <c r="Z35" s="48">
        <f t="shared" si="5"/>
        <v>226.99999999999966</v>
      </c>
      <c r="AA35" s="24" t="s">
        <v>53</v>
      </c>
      <c r="AS35" s="8">
        <v>33</v>
      </c>
      <c r="AT35" s="8">
        <v>17</v>
      </c>
      <c r="AU35" s="51">
        <f t="shared" si="6"/>
        <v>0.51515151515151514</v>
      </c>
    </row>
    <row r="36" spans="1:47" x14ac:dyDescent="0.2">
      <c r="A36" s="67">
        <v>45408</v>
      </c>
      <c r="B36" s="22" t="s">
        <v>48</v>
      </c>
      <c r="C36" s="26"/>
      <c r="D36" s="22" t="str">
        <f t="shared" si="0"/>
        <v>Fri</v>
      </c>
      <c r="E36" s="26"/>
      <c r="F36" s="24" t="s">
        <v>45</v>
      </c>
      <c r="G36" s="24" t="s">
        <v>46</v>
      </c>
      <c r="H36" s="31" t="s">
        <v>73</v>
      </c>
      <c r="I36" s="50" t="s">
        <v>61</v>
      </c>
      <c r="J36" s="26" t="s">
        <v>119</v>
      </c>
      <c r="K36" s="22">
        <v>-8.5</v>
      </c>
      <c r="L36" s="27">
        <v>5</v>
      </c>
      <c r="M36" s="26"/>
      <c r="N36" s="26"/>
      <c r="O36" s="26"/>
      <c r="P36" s="26"/>
      <c r="Q36" s="26"/>
      <c r="R36" s="23">
        <v>1.9</v>
      </c>
      <c r="S36" s="24" t="s">
        <v>53</v>
      </c>
      <c r="T36" s="25">
        <f t="shared" si="1"/>
        <v>9.5</v>
      </c>
      <c r="U36" s="17">
        <f t="shared" si="2"/>
        <v>4.5</v>
      </c>
      <c r="V36" s="23">
        <f t="shared" si="7"/>
        <v>6.769999999999996</v>
      </c>
      <c r="W36" s="20">
        <f t="shared" si="8"/>
        <v>87.91</v>
      </c>
      <c r="X36" s="21">
        <f t="shared" si="3"/>
        <v>7.7010579001251231E-2</v>
      </c>
      <c r="Y36" s="49">
        <f t="shared" si="4"/>
        <v>6.7699999999999955E-2</v>
      </c>
      <c r="Z36" s="48">
        <f t="shared" si="5"/>
        <v>676.99999999999955</v>
      </c>
      <c r="AA36" s="24" t="s">
        <v>53</v>
      </c>
      <c r="AS36" s="8">
        <v>34</v>
      </c>
      <c r="AT36" s="8">
        <v>18</v>
      </c>
      <c r="AU36" s="51">
        <f t="shared" si="6"/>
        <v>0.52941176470588236</v>
      </c>
    </row>
    <row r="37" spans="1:47" x14ac:dyDescent="0.2">
      <c r="A37" s="67">
        <v>45410</v>
      </c>
      <c r="B37" s="22" t="s">
        <v>48</v>
      </c>
      <c r="C37" s="26"/>
      <c r="D37" s="22" t="str">
        <f t="shared" si="0"/>
        <v>Sun</v>
      </c>
      <c r="E37" s="26"/>
      <c r="F37" s="24" t="s">
        <v>45</v>
      </c>
      <c r="G37" s="24" t="s">
        <v>46</v>
      </c>
      <c r="H37" s="31" t="s">
        <v>73</v>
      </c>
      <c r="I37" s="50" t="s">
        <v>56</v>
      </c>
      <c r="J37" s="26" t="s">
        <v>122</v>
      </c>
      <c r="K37" s="22">
        <v>-8.5</v>
      </c>
      <c r="L37" s="27">
        <v>2</v>
      </c>
      <c r="M37" s="26"/>
      <c r="N37" s="26"/>
      <c r="O37" s="26"/>
      <c r="P37" s="26"/>
      <c r="Q37" s="26"/>
      <c r="R37" s="23">
        <v>1.9</v>
      </c>
      <c r="S37" s="24" t="s">
        <v>53</v>
      </c>
      <c r="T37" s="25">
        <f t="shared" si="1"/>
        <v>3.8</v>
      </c>
      <c r="U37" s="17">
        <f t="shared" si="2"/>
        <v>1.7999999999999998</v>
      </c>
      <c r="V37" s="23">
        <f t="shared" si="7"/>
        <v>8.5699999999999967</v>
      </c>
      <c r="W37" s="20">
        <f t="shared" si="8"/>
        <v>89.91</v>
      </c>
      <c r="X37" s="21">
        <f t="shared" si="3"/>
        <v>9.5317539761984177E-2</v>
      </c>
      <c r="Y37" s="49">
        <f t="shared" si="4"/>
        <v>8.5699999999999971E-2</v>
      </c>
      <c r="Z37" s="48">
        <f t="shared" si="5"/>
        <v>856.99999999999966</v>
      </c>
      <c r="AA37" s="24" t="s">
        <v>53</v>
      </c>
      <c r="AS37" s="8">
        <v>35</v>
      </c>
      <c r="AT37" s="8">
        <v>19</v>
      </c>
      <c r="AU37" s="51">
        <f t="shared" si="6"/>
        <v>0.54285714285714282</v>
      </c>
    </row>
    <row r="38" spans="1:47" x14ac:dyDescent="0.2">
      <c r="A38" s="67">
        <v>45414</v>
      </c>
      <c r="B38" s="22" t="s">
        <v>48</v>
      </c>
      <c r="C38" s="26"/>
      <c r="D38" s="22" t="str">
        <f t="shared" si="0"/>
        <v>Thu</v>
      </c>
      <c r="E38" s="26"/>
      <c r="F38" s="24" t="s">
        <v>45</v>
      </c>
      <c r="G38" s="24" t="s">
        <v>46</v>
      </c>
      <c r="H38" s="31" t="s">
        <v>74</v>
      </c>
      <c r="I38" s="24" t="s">
        <v>75</v>
      </c>
      <c r="J38" s="26" t="s">
        <v>121</v>
      </c>
      <c r="K38" s="22" t="s">
        <v>59</v>
      </c>
      <c r="L38" s="27">
        <v>5</v>
      </c>
      <c r="M38" s="26"/>
      <c r="N38" s="26"/>
      <c r="O38" s="26"/>
      <c r="P38" s="26"/>
      <c r="Q38" s="26"/>
      <c r="R38" s="23">
        <v>3.06</v>
      </c>
      <c r="S38" s="24" t="s">
        <v>50</v>
      </c>
      <c r="T38" s="25" t="str">
        <f t="shared" si="1"/>
        <v>0.00</v>
      </c>
      <c r="U38" s="17">
        <f t="shared" si="2"/>
        <v>-5</v>
      </c>
      <c r="V38" s="23">
        <f t="shared" si="7"/>
        <v>3.5699999999999967</v>
      </c>
      <c r="W38" s="20">
        <f t="shared" si="8"/>
        <v>94.91</v>
      </c>
      <c r="X38" s="21">
        <f t="shared" si="3"/>
        <v>3.7614582235802309E-2</v>
      </c>
      <c r="Y38" s="49">
        <f t="shared" si="4"/>
        <v>3.5699999999999968E-2</v>
      </c>
      <c r="Z38" s="48">
        <f t="shared" si="5"/>
        <v>356.99999999999966</v>
      </c>
      <c r="AA38" s="24" t="s">
        <v>50</v>
      </c>
      <c r="AS38" s="8">
        <v>36</v>
      </c>
      <c r="AT38" s="8">
        <v>19</v>
      </c>
      <c r="AU38" s="51">
        <f t="shared" si="6"/>
        <v>0.52777777777777779</v>
      </c>
    </row>
    <row r="39" spans="1:47" x14ac:dyDescent="0.2">
      <c r="A39" s="67">
        <v>45414</v>
      </c>
      <c r="B39" s="22" t="s">
        <v>48</v>
      </c>
      <c r="C39" s="26"/>
      <c r="D39" s="22" t="str">
        <f t="shared" si="0"/>
        <v>Thu</v>
      </c>
      <c r="E39" s="26"/>
      <c r="F39" s="24" t="s">
        <v>45</v>
      </c>
      <c r="G39" s="24" t="s">
        <v>46</v>
      </c>
      <c r="H39" s="31" t="s">
        <v>74</v>
      </c>
      <c r="I39" s="50" t="s">
        <v>77</v>
      </c>
      <c r="J39" s="26" t="s">
        <v>121</v>
      </c>
      <c r="K39" s="22" t="s">
        <v>246</v>
      </c>
      <c r="L39" s="27">
        <v>1</v>
      </c>
      <c r="M39" s="26"/>
      <c r="N39" s="26"/>
      <c r="O39" s="26"/>
      <c r="P39" s="26"/>
      <c r="Q39" s="26"/>
      <c r="R39" s="23">
        <v>1.91</v>
      </c>
      <c r="S39" s="24" t="s">
        <v>53</v>
      </c>
      <c r="T39" s="25">
        <f t="shared" si="1"/>
        <v>1.91</v>
      </c>
      <c r="U39" s="17">
        <f t="shared" si="2"/>
        <v>0.90999999999999992</v>
      </c>
      <c r="V39" s="23">
        <f t="shared" si="7"/>
        <v>4.4799999999999969</v>
      </c>
      <c r="W39" s="20">
        <f t="shared" si="8"/>
        <v>95.91</v>
      </c>
      <c r="X39" s="21">
        <f t="shared" si="3"/>
        <v>4.671045772077987E-2</v>
      </c>
      <c r="Y39" s="49">
        <f t="shared" si="4"/>
        <v>4.4799999999999972E-2</v>
      </c>
      <c r="Z39" s="48">
        <f t="shared" si="5"/>
        <v>447.99999999999966</v>
      </c>
      <c r="AA39" s="24" t="s">
        <v>53</v>
      </c>
      <c r="AS39" s="8">
        <v>37</v>
      </c>
      <c r="AT39" s="8">
        <v>20</v>
      </c>
      <c r="AU39" s="51">
        <f t="shared" si="6"/>
        <v>0.54054054054054057</v>
      </c>
    </row>
    <row r="40" spans="1:47" x14ac:dyDescent="0.2">
      <c r="A40" s="67">
        <v>45415</v>
      </c>
      <c r="B40" s="22" t="s">
        <v>48</v>
      </c>
      <c r="C40" s="26"/>
      <c r="D40" s="22" t="str">
        <f t="shared" si="0"/>
        <v>Fri</v>
      </c>
      <c r="E40" s="26"/>
      <c r="F40" s="24" t="s">
        <v>45</v>
      </c>
      <c r="G40" s="24" t="s">
        <v>46</v>
      </c>
      <c r="H40" s="31" t="s">
        <v>74</v>
      </c>
      <c r="I40" s="50" t="s">
        <v>78</v>
      </c>
      <c r="J40" s="26" t="s">
        <v>121</v>
      </c>
      <c r="K40" s="22" t="s">
        <v>246</v>
      </c>
      <c r="L40" s="27">
        <v>1</v>
      </c>
      <c r="M40" s="26"/>
      <c r="N40" s="26"/>
      <c r="O40" s="26"/>
      <c r="P40" s="26"/>
      <c r="Q40" s="26"/>
      <c r="R40" s="23">
        <v>1.95</v>
      </c>
      <c r="S40" s="24" t="s">
        <v>53</v>
      </c>
      <c r="T40" s="25">
        <f t="shared" si="1"/>
        <v>1.95</v>
      </c>
      <c r="U40" s="17">
        <f t="shared" si="2"/>
        <v>0.95</v>
      </c>
      <c r="V40" s="23">
        <f t="shared" si="7"/>
        <v>5.4299999999999971</v>
      </c>
      <c r="W40" s="20">
        <f t="shared" si="8"/>
        <v>96.91</v>
      </c>
      <c r="X40" s="21">
        <f t="shared" si="3"/>
        <v>5.6031369311732505E-2</v>
      </c>
      <c r="Y40" s="49">
        <f t="shared" si="4"/>
        <v>5.4299999999999973E-2</v>
      </c>
      <c r="Z40" s="48">
        <f t="shared" si="5"/>
        <v>542.99999999999966</v>
      </c>
      <c r="AA40" s="24" t="s">
        <v>53</v>
      </c>
      <c r="AS40" s="8">
        <v>38</v>
      </c>
      <c r="AT40" s="8">
        <v>21</v>
      </c>
      <c r="AU40" s="51">
        <f t="shared" si="6"/>
        <v>0.55263157894736847</v>
      </c>
    </row>
    <row r="41" spans="1:47" x14ac:dyDescent="0.2">
      <c r="A41" s="67">
        <v>45415</v>
      </c>
      <c r="B41" s="22" t="s">
        <v>48</v>
      </c>
      <c r="C41" s="26"/>
      <c r="D41" s="22" t="str">
        <f t="shared" si="0"/>
        <v>Fri</v>
      </c>
      <c r="E41" s="26"/>
      <c r="F41" s="24" t="s">
        <v>45</v>
      </c>
      <c r="G41" s="24" t="s">
        <v>46</v>
      </c>
      <c r="H41" s="31" t="s">
        <v>74</v>
      </c>
      <c r="I41" s="50" t="s">
        <v>79</v>
      </c>
      <c r="J41" s="26" t="s">
        <v>121</v>
      </c>
      <c r="K41" s="22" t="s">
        <v>246</v>
      </c>
      <c r="L41" s="27">
        <v>1</v>
      </c>
      <c r="M41" s="26"/>
      <c r="N41" s="26"/>
      <c r="O41" s="26"/>
      <c r="P41" s="26"/>
      <c r="Q41" s="26"/>
      <c r="R41" s="23">
        <v>1.95</v>
      </c>
      <c r="S41" s="24" t="s">
        <v>53</v>
      </c>
      <c r="T41" s="25">
        <f t="shared" si="1"/>
        <v>1.95</v>
      </c>
      <c r="U41" s="17">
        <f t="shared" si="2"/>
        <v>0.95</v>
      </c>
      <c r="V41" s="23">
        <f t="shared" si="7"/>
        <v>6.3799999999999972</v>
      </c>
      <c r="W41" s="20">
        <f t="shared" si="8"/>
        <v>97.91</v>
      </c>
      <c r="X41" s="21">
        <f t="shared" si="3"/>
        <v>6.5161883362271453E-2</v>
      </c>
      <c r="Y41" s="49">
        <f t="shared" si="4"/>
        <v>6.3799999999999968E-2</v>
      </c>
      <c r="Z41" s="48">
        <f t="shared" si="5"/>
        <v>637.99999999999977</v>
      </c>
      <c r="AA41" s="24" t="s">
        <v>53</v>
      </c>
      <c r="AS41" s="8">
        <v>39</v>
      </c>
      <c r="AT41" s="8">
        <v>22</v>
      </c>
      <c r="AU41" s="51">
        <f t="shared" si="6"/>
        <v>0.5641025641025641</v>
      </c>
    </row>
    <row r="42" spans="1:47" x14ac:dyDescent="0.2">
      <c r="A42" s="67">
        <v>45416</v>
      </c>
      <c r="B42" s="22" t="s">
        <v>48</v>
      </c>
      <c r="C42" s="26"/>
      <c r="D42" s="22" t="str">
        <f t="shared" si="0"/>
        <v>Sat</v>
      </c>
      <c r="E42" s="26"/>
      <c r="F42" s="24" t="s">
        <v>45</v>
      </c>
      <c r="G42" s="24" t="s">
        <v>46</v>
      </c>
      <c r="H42" s="31" t="s">
        <v>74</v>
      </c>
      <c r="I42" s="50" t="s">
        <v>80</v>
      </c>
      <c r="J42" s="26" t="s">
        <v>121</v>
      </c>
      <c r="K42" s="22" t="s">
        <v>245</v>
      </c>
      <c r="L42" s="27">
        <v>1</v>
      </c>
      <c r="M42" s="26"/>
      <c r="N42" s="26"/>
      <c r="O42" s="26"/>
      <c r="P42" s="26"/>
      <c r="Q42" s="26"/>
      <c r="R42" s="23">
        <v>1.9</v>
      </c>
      <c r="S42" s="24" t="s">
        <v>53</v>
      </c>
      <c r="T42" s="25">
        <f t="shared" si="1"/>
        <v>1.9</v>
      </c>
      <c r="U42" s="17">
        <f t="shared" si="2"/>
        <v>0.89999999999999991</v>
      </c>
      <c r="V42" s="23">
        <f t="shared" si="7"/>
        <v>7.2799999999999976</v>
      </c>
      <c r="W42" s="20">
        <f t="shared" si="8"/>
        <v>98.91</v>
      </c>
      <c r="X42" s="21">
        <f t="shared" si="3"/>
        <v>7.3602264685067212E-2</v>
      </c>
      <c r="Y42" s="49">
        <f t="shared" si="4"/>
        <v>7.2799999999999976E-2</v>
      </c>
      <c r="Z42" s="48">
        <f t="shared" si="5"/>
        <v>727.99999999999977</v>
      </c>
      <c r="AA42" s="24" t="s">
        <v>53</v>
      </c>
      <c r="AS42" s="8">
        <v>40</v>
      </c>
      <c r="AT42" s="8">
        <v>23</v>
      </c>
      <c r="AU42" s="51">
        <f t="shared" si="6"/>
        <v>0.57499999999999996</v>
      </c>
    </row>
    <row r="43" spans="1:47" x14ac:dyDescent="0.2">
      <c r="A43" s="67">
        <v>45417</v>
      </c>
      <c r="B43" s="22" t="s">
        <v>48</v>
      </c>
      <c r="C43" s="26"/>
      <c r="D43" s="22" t="str">
        <f t="shared" si="0"/>
        <v>Sun</v>
      </c>
      <c r="E43" s="26"/>
      <c r="F43" s="24" t="s">
        <v>45</v>
      </c>
      <c r="G43" s="24" t="s">
        <v>46</v>
      </c>
      <c r="H43" s="31" t="s">
        <v>74</v>
      </c>
      <c r="I43" s="24" t="s">
        <v>81</v>
      </c>
      <c r="J43" s="26" t="s">
        <v>121</v>
      </c>
      <c r="K43" s="22" t="s">
        <v>246</v>
      </c>
      <c r="L43" s="27">
        <v>2</v>
      </c>
      <c r="M43" s="26"/>
      <c r="N43" s="26"/>
      <c r="O43" s="26"/>
      <c r="P43" s="26"/>
      <c r="Q43" s="26"/>
      <c r="R43" s="23">
        <v>1.9</v>
      </c>
      <c r="S43" s="24" t="s">
        <v>50</v>
      </c>
      <c r="T43" s="25" t="str">
        <f t="shared" si="1"/>
        <v>0.00</v>
      </c>
      <c r="U43" s="17">
        <f t="shared" si="2"/>
        <v>-2</v>
      </c>
      <c r="V43" s="23">
        <f t="shared" si="7"/>
        <v>5.2799999999999976</v>
      </c>
      <c r="W43" s="20">
        <f t="shared" si="8"/>
        <v>100.91</v>
      </c>
      <c r="X43" s="21">
        <f t="shared" si="3"/>
        <v>5.2323852938261799E-2</v>
      </c>
      <c r="Y43" s="49">
        <f t="shared" si="4"/>
        <v>5.2799999999999979E-2</v>
      </c>
      <c r="Z43" s="48">
        <f t="shared" si="5"/>
        <v>527.99999999999977</v>
      </c>
      <c r="AA43" s="24" t="s">
        <v>50</v>
      </c>
      <c r="AS43" s="8">
        <v>41</v>
      </c>
      <c r="AT43" s="8">
        <v>23</v>
      </c>
      <c r="AU43" s="51">
        <f t="shared" si="6"/>
        <v>0.56097560975609762</v>
      </c>
    </row>
    <row r="44" spans="1:47" x14ac:dyDescent="0.2">
      <c r="A44" s="67">
        <v>45417</v>
      </c>
      <c r="B44" s="22" t="s">
        <v>48</v>
      </c>
      <c r="C44" s="26"/>
      <c r="D44" s="22" t="str">
        <f t="shared" si="0"/>
        <v>Sun</v>
      </c>
      <c r="E44" s="26"/>
      <c r="F44" s="24" t="s">
        <v>45</v>
      </c>
      <c r="G44" s="24" t="s">
        <v>46</v>
      </c>
      <c r="H44" s="31" t="s">
        <v>74</v>
      </c>
      <c r="I44" s="50" t="s">
        <v>82</v>
      </c>
      <c r="J44" s="26" t="s">
        <v>121</v>
      </c>
      <c r="K44" s="22" t="s">
        <v>246</v>
      </c>
      <c r="L44" s="27">
        <v>1</v>
      </c>
      <c r="M44" s="26"/>
      <c r="N44" s="26"/>
      <c r="O44" s="26"/>
      <c r="P44" s="26"/>
      <c r="Q44" s="26"/>
      <c r="R44" s="23">
        <v>1.85</v>
      </c>
      <c r="S44" s="24" t="s">
        <v>53</v>
      </c>
      <c r="T44" s="25">
        <f t="shared" si="1"/>
        <v>1.85</v>
      </c>
      <c r="U44" s="17">
        <f t="shared" si="2"/>
        <v>0.85000000000000009</v>
      </c>
      <c r="V44" s="23">
        <f t="shared" si="7"/>
        <v>6.1299999999999972</v>
      </c>
      <c r="W44" s="20">
        <f t="shared" si="8"/>
        <v>101.91</v>
      </c>
      <c r="X44" s="21">
        <f t="shared" si="3"/>
        <v>6.0151113727799015E-2</v>
      </c>
      <c r="Y44" s="49">
        <f t="shared" si="4"/>
        <v>6.1299999999999973E-2</v>
      </c>
      <c r="Z44" s="48">
        <f t="shared" si="5"/>
        <v>612.99999999999977</v>
      </c>
      <c r="AA44" s="24" t="s">
        <v>53</v>
      </c>
      <c r="AS44" s="8">
        <v>42</v>
      </c>
      <c r="AT44" s="8">
        <v>24</v>
      </c>
      <c r="AU44" s="51">
        <f t="shared" si="6"/>
        <v>0.5714285714285714</v>
      </c>
    </row>
    <row r="45" spans="1:47" x14ac:dyDescent="0.2">
      <c r="A45" s="67">
        <v>45417</v>
      </c>
      <c r="B45" s="22" t="s">
        <v>48</v>
      </c>
      <c r="C45" s="26"/>
      <c r="D45" s="22" t="str">
        <f t="shared" si="0"/>
        <v>Sun</v>
      </c>
      <c r="E45" s="26"/>
      <c r="F45" s="24" t="s">
        <v>45</v>
      </c>
      <c r="G45" s="24" t="s">
        <v>46</v>
      </c>
      <c r="H45" s="31" t="s">
        <v>74</v>
      </c>
      <c r="I45" s="50" t="s">
        <v>52</v>
      </c>
      <c r="J45" s="26" t="s">
        <v>56</v>
      </c>
      <c r="K45" s="22">
        <v>13.5</v>
      </c>
      <c r="L45" s="27">
        <v>2</v>
      </c>
      <c r="M45" s="26"/>
      <c r="N45" s="26"/>
      <c r="O45" s="26"/>
      <c r="P45" s="26"/>
      <c r="Q45" s="26"/>
      <c r="R45" s="23">
        <v>1.9</v>
      </c>
      <c r="S45" s="24" t="s">
        <v>53</v>
      </c>
      <c r="T45" s="25">
        <f t="shared" si="1"/>
        <v>3.8</v>
      </c>
      <c r="U45" s="17">
        <f t="shared" si="2"/>
        <v>1.7999999999999998</v>
      </c>
      <c r="V45" s="23">
        <f t="shared" si="7"/>
        <v>7.9299999999999971</v>
      </c>
      <c r="W45" s="20">
        <f t="shared" si="8"/>
        <v>103.91</v>
      </c>
      <c r="X45" s="21">
        <f t="shared" si="3"/>
        <v>7.6316042729284939E-2</v>
      </c>
      <c r="Y45" s="49">
        <f t="shared" si="4"/>
        <v>7.9299999999999968E-2</v>
      </c>
      <c r="Z45" s="48">
        <f t="shared" si="5"/>
        <v>792.99999999999966</v>
      </c>
      <c r="AA45" s="24" t="s">
        <v>53</v>
      </c>
      <c r="AB45" s="25">
        <f>IF(($AA45="W"),ROUND(($L45*$R45),2),"0.00")</f>
        <v>3.8</v>
      </c>
      <c r="AC45" s="17">
        <f>-$L45+AB45</f>
        <v>1.7999999999999998</v>
      </c>
      <c r="AD45" s="23">
        <f>AC45+AD44</f>
        <v>1.7999999999999998</v>
      </c>
      <c r="AE45" s="20">
        <f>T45+AE44</f>
        <v>3.8</v>
      </c>
      <c r="AF45" s="21">
        <f>SUM(AD45/AE45)</f>
        <v>0.47368421052631576</v>
      </c>
      <c r="AG45" s="49">
        <f>AD45/100</f>
        <v>1.7999999999999999E-2</v>
      </c>
      <c r="AH45" s="48">
        <f>AD45*100</f>
        <v>179.99999999999997</v>
      </c>
      <c r="AI45" s="24" t="s">
        <v>53</v>
      </c>
      <c r="AJ45" s="25">
        <f>IF(($AA45="W"),ROUND(($L45*$R45),2),"0.00")</f>
        <v>3.8</v>
      </c>
      <c r="AK45" s="17">
        <f>-$L45+AJ45</f>
        <v>1.7999999999999998</v>
      </c>
      <c r="AL45" s="23">
        <f>AK45+AL44</f>
        <v>1.7999999999999998</v>
      </c>
      <c r="AM45" s="20">
        <f>AB45+AM44</f>
        <v>3.8</v>
      </c>
      <c r="AN45" s="21">
        <f>SUM(AL45/AM45)</f>
        <v>0.47368421052631576</v>
      </c>
      <c r="AO45" s="49">
        <f>AL45/100</f>
        <v>1.7999999999999999E-2</v>
      </c>
      <c r="AP45" s="48">
        <f>AL45*100</f>
        <v>179.99999999999997</v>
      </c>
      <c r="AQ45" s="24" t="s">
        <v>53</v>
      </c>
      <c r="AR45" s="25">
        <f>IF(($AA45="W"),ROUND(($L45*$R45),2),"0.00")</f>
        <v>3.8</v>
      </c>
      <c r="AS45" s="8">
        <v>43</v>
      </c>
      <c r="AT45" s="8">
        <v>25</v>
      </c>
      <c r="AU45" s="51">
        <f t="shared" si="6"/>
        <v>0.58139534883720934</v>
      </c>
    </row>
    <row r="46" spans="1:47" x14ac:dyDescent="0.2">
      <c r="A46" s="67">
        <v>45417</v>
      </c>
      <c r="B46" s="22" t="s">
        <v>48</v>
      </c>
      <c r="C46" s="26"/>
      <c r="D46" s="22" t="str">
        <f t="shared" si="0"/>
        <v>Sun</v>
      </c>
      <c r="E46" s="26"/>
      <c r="F46" s="24" t="s">
        <v>45</v>
      </c>
      <c r="G46" s="24" t="s">
        <v>46</v>
      </c>
      <c r="H46" s="31" t="s">
        <v>74</v>
      </c>
      <c r="I46" s="50" t="s">
        <v>85</v>
      </c>
      <c r="J46" s="26" t="s">
        <v>121</v>
      </c>
      <c r="K46" s="22" t="s">
        <v>245</v>
      </c>
      <c r="L46" s="27">
        <v>1</v>
      </c>
      <c r="M46" s="26"/>
      <c r="N46" s="26"/>
      <c r="O46" s="26"/>
      <c r="P46" s="26"/>
      <c r="Q46" s="26"/>
      <c r="R46" s="23">
        <v>1.91</v>
      </c>
      <c r="S46" s="24" t="s">
        <v>53</v>
      </c>
      <c r="T46" s="25">
        <f t="shared" si="1"/>
        <v>1.91</v>
      </c>
      <c r="U46" s="17">
        <f t="shared" si="2"/>
        <v>0.90999999999999992</v>
      </c>
      <c r="V46" s="23">
        <f t="shared" si="7"/>
        <v>8.8399999999999963</v>
      </c>
      <c r="W46" s="20">
        <f t="shared" si="8"/>
        <v>104.91</v>
      </c>
      <c r="X46" s="21">
        <f t="shared" si="3"/>
        <v>8.4262701363073081E-2</v>
      </c>
      <c r="Y46" s="49">
        <f t="shared" si="4"/>
        <v>8.8399999999999965E-2</v>
      </c>
      <c r="Z46" s="48">
        <f t="shared" si="5"/>
        <v>883.99999999999966</v>
      </c>
      <c r="AA46" s="24" t="s">
        <v>53</v>
      </c>
      <c r="AS46" s="8">
        <v>44</v>
      </c>
      <c r="AT46" s="8">
        <v>26</v>
      </c>
      <c r="AU46" s="51">
        <f t="shared" si="6"/>
        <v>0.59090909090909094</v>
      </c>
    </row>
    <row r="47" spans="1:47" x14ac:dyDescent="0.2">
      <c r="A47" s="67">
        <v>45417</v>
      </c>
      <c r="B47" s="22" t="s">
        <v>48</v>
      </c>
      <c r="C47" s="26"/>
      <c r="D47" s="22" t="str">
        <f t="shared" si="0"/>
        <v>Sun</v>
      </c>
      <c r="E47" s="26"/>
      <c r="F47" s="24" t="s">
        <v>45</v>
      </c>
      <c r="G47" s="24" t="s">
        <v>46</v>
      </c>
      <c r="H47" s="31" t="s">
        <v>74</v>
      </c>
      <c r="I47" s="24" t="s">
        <v>52</v>
      </c>
      <c r="J47" s="26" t="s">
        <v>56</v>
      </c>
      <c r="K47" s="22" t="s">
        <v>47</v>
      </c>
      <c r="L47" s="27">
        <v>1</v>
      </c>
      <c r="M47" s="26"/>
      <c r="N47" s="26"/>
      <c r="O47" s="26"/>
      <c r="P47" s="26"/>
      <c r="Q47" s="26"/>
      <c r="R47" s="23">
        <v>4.3499999999999996</v>
      </c>
      <c r="S47" s="24" t="s">
        <v>50</v>
      </c>
      <c r="T47" s="25" t="str">
        <f t="shared" si="1"/>
        <v>0.00</v>
      </c>
      <c r="U47" s="17">
        <f t="shared" si="2"/>
        <v>-1</v>
      </c>
      <c r="V47" s="23">
        <f t="shared" si="7"/>
        <v>7.8399999999999963</v>
      </c>
      <c r="W47" s="20">
        <f t="shared" si="8"/>
        <v>105.91</v>
      </c>
      <c r="X47" s="21">
        <f t="shared" si="3"/>
        <v>7.4025115664243191E-2</v>
      </c>
      <c r="Y47" s="49">
        <f t="shared" si="4"/>
        <v>7.839999999999997E-2</v>
      </c>
      <c r="Z47" s="48">
        <f t="shared" si="5"/>
        <v>783.99999999999966</v>
      </c>
      <c r="AA47" s="24" t="s">
        <v>50</v>
      </c>
      <c r="AS47" s="8">
        <v>45</v>
      </c>
      <c r="AT47" s="8">
        <v>26</v>
      </c>
      <c r="AU47" s="51">
        <f t="shared" si="6"/>
        <v>0.57777777777777772</v>
      </c>
    </row>
    <row r="48" spans="1:47" x14ac:dyDescent="0.2">
      <c r="A48" s="67">
        <v>45417</v>
      </c>
      <c r="B48" s="22" t="s">
        <v>48</v>
      </c>
      <c r="C48" s="26"/>
      <c r="D48" s="22" t="str">
        <f t="shared" si="0"/>
        <v>Sun</v>
      </c>
      <c r="E48" s="26"/>
      <c r="F48" s="24" t="s">
        <v>45</v>
      </c>
      <c r="G48" s="24" t="s">
        <v>46</v>
      </c>
      <c r="H48" s="31" t="s">
        <v>74</v>
      </c>
      <c r="I48" s="24" t="s">
        <v>84</v>
      </c>
      <c r="J48" s="26" t="s">
        <v>62</v>
      </c>
      <c r="K48" s="22" t="s">
        <v>47</v>
      </c>
      <c r="L48" s="27">
        <v>1.5</v>
      </c>
      <c r="M48" s="26"/>
      <c r="N48" s="26"/>
      <c r="O48" s="26"/>
      <c r="P48" s="26"/>
      <c r="Q48" s="26"/>
      <c r="R48" s="23">
        <v>1.58</v>
      </c>
      <c r="S48" s="24" t="s">
        <v>50</v>
      </c>
      <c r="T48" s="25" t="str">
        <f t="shared" si="1"/>
        <v>0.00</v>
      </c>
      <c r="U48" s="17">
        <f t="shared" si="2"/>
        <v>-1.5</v>
      </c>
      <c r="V48" s="23">
        <f t="shared" si="7"/>
        <v>6.3399999999999963</v>
      </c>
      <c r="W48" s="20">
        <f t="shared" si="8"/>
        <v>107.41</v>
      </c>
      <c r="X48" s="21">
        <f t="shared" si="3"/>
        <v>5.9026161437482509E-2</v>
      </c>
      <c r="Y48" s="49">
        <f t="shared" si="4"/>
        <v>6.3399999999999956E-2</v>
      </c>
      <c r="Z48" s="48">
        <f t="shared" si="5"/>
        <v>633.99999999999966</v>
      </c>
      <c r="AA48" s="24" t="s">
        <v>50</v>
      </c>
      <c r="AS48" s="8">
        <v>46</v>
      </c>
      <c r="AT48" s="8">
        <v>26</v>
      </c>
      <c r="AU48" s="51">
        <f t="shared" si="6"/>
        <v>0.56521739130434778</v>
      </c>
    </row>
    <row r="49" spans="1:47" x14ac:dyDescent="0.2">
      <c r="A49" s="67">
        <v>45421</v>
      </c>
      <c r="B49" s="22" t="s">
        <v>48</v>
      </c>
      <c r="C49" s="26"/>
      <c r="D49" s="22" t="str">
        <f t="shared" si="0"/>
        <v>Thu</v>
      </c>
      <c r="E49" s="26"/>
      <c r="F49" s="24" t="s">
        <v>45</v>
      </c>
      <c r="G49" s="24" t="s">
        <v>46</v>
      </c>
      <c r="H49" s="31" t="s">
        <v>83</v>
      </c>
      <c r="I49" s="50" t="s">
        <v>86</v>
      </c>
      <c r="J49" s="24" t="s">
        <v>121</v>
      </c>
      <c r="K49" s="22" t="s">
        <v>246</v>
      </c>
      <c r="L49" s="44">
        <v>2</v>
      </c>
      <c r="R49" s="44">
        <v>1.9</v>
      </c>
      <c r="S49" s="24" t="s">
        <v>53</v>
      </c>
      <c r="T49" s="25">
        <f t="shared" si="1"/>
        <v>3.8</v>
      </c>
      <c r="U49" s="17">
        <f t="shared" si="2"/>
        <v>1.7999999999999998</v>
      </c>
      <c r="V49" s="23">
        <f t="shared" si="7"/>
        <v>8.139999999999997</v>
      </c>
      <c r="W49" s="20">
        <f t="shared" si="8"/>
        <v>109.41</v>
      </c>
      <c r="X49" s="21">
        <f t="shared" si="3"/>
        <v>7.4399049447034071E-2</v>
      </c>
      <c r="Y49" s="49">
        <f t="shared" si="4"/>
        <v>8.1399999999999972E-2</v>
      </c>
      <c r="Z49" s="48">
        <f t="shared" si="5"/>
        <v>813.99999999999966</v>
      </c>
      <c r="AA49" s="24" t="s">
        <v>53</v>
      </c>
      <c r="AS49" s="8">
        <v>47</v>
      </c>
      <c r="AT49" s="8">
        <v>27</v>
      </c>
      <c r="AU49" s="51">
        <f t="shared" si="6"/>
        <v>0.57446808510638303</v>
      </c>
    </row>
    <row r="50" spans="1:47" x14ac:dyDescent="0.2">
      <c r="A50" s="67">
        <v>45422</v>
      </c>
      <c r="B50" s="22" t="s">
        <v>48</v>
      </c>
      <c r="C50" s="26"/>
      <c r="D50" s="22" t="str">
        <f t="shared" si="0"/>
        <v>Fri</v>
      </c>
      <c r="E50" s="26"/>
      <c r="F50" s="24" t="s">
        <v>45</v>
      </c>
      <c r="G50" s="24" t="s">
        <v>46</v>
      </c>
      <c r="H50" s="31" t="s">
        <v>83</v>
      </c>
      <c r="I50" s="50" t="s">
        <v>60</v>
      </c>
      <c r="J50" s="26" t="s">
        <v>118</v>
      </c>
      <c r="K50" s="22">
        <v>15.5</v>
      </c>
      <c r="L50" s="27">
        <v>2</v>
      </c>
      <c r="M50" s="26"/>
      <c r="N50" s="26"/>
      <c r="O50" s="26"/>
      <c r="P50" s="26"/>
      <c r="Q50" s="26"/>
      <c r="R50" s="23">
        <v>1.9</v>
      </c>
      <c r="S50" s="24" t="s">
        <v>53</v>
      </c>
      <c r="T50" s="25">
        <f t="shared" si="1"/>
        <v>3.8</v>
      </c>
      <c r="U50" s="17">
        <f t="shared" si="2"/>
        <v>1.7999999999999998</v>
      </c>
      <c r="V50" s="23">
        <f t="shared" si="7"/>
        <v>9.9399999999999977</v>
      </c>
      <c r="W50" s="20">
        <f t="shared" si="8"/>
        <v>111.41</v>
      </c>
      <c r="X50" s="21">
        <f t="shared" si="3"/>
        <v>8.9219998204828996E-2</v>
      </c>
      <c r="Y50" s="49">
        <f t="shared" si="4"/>
        <v>9.9399999999999974E-2</v>
      </c>
      <c r="Z50" s="48">
        <f t="shared" si="5"/>
        <v>993.99999999999977</v>
      </c>
      <c r="AA50" s="24" t="s">
        <v>53</v>
      </c>
      <c r="AS50" s="8">
        <v>48</v>
      </c>
      <c r="AT50" s="8">
        <v>28</v>
      </c>
      <c r="AU50" s="51">
        <f t="shared" si="6"/>
        <v>0.58333333333333337</v>
      </c>
    </row>
    <row r="51" spans="1:47" x14ac:dyDescent="0.2">
      <c r="A51" s="67">
        <v>45422</v>
      </c>
      <c r="B51" s="22" t="s">
        <v>48</v>
      </c>
      <c r="C51" s="26"/>
      <c r="D51" s="22" t="str">
        <f t="shared" si="0"/>
        <v>Fri</v>
      </c>
      <c r="E51" s="26"/>
      <c r="F51" s="24" t="s">
        <v>45</v>
      </c>
      <c r="G51" s="24" t="s">
        <v>46</v>
      </c>
      <c r="H51" s="31" t="s">
        <v>83</v>
      </c>
      <c r="I51" s="50" t="s">
        <v>87</v>
      </c>
      <c r="J51" s="26" t="s">
        <v>121</v>
      </c>
      <c r="K51" s="22" t="s">
        <v>245</v>
      </c>
      <c r="L51" s="27">
        <v>2</v>
      </c>
      <c r="M51" s="26"/>
      <c r="N51" s="26"/>
      <c r="O51" s="26"/>
      <c r="P51" s="26"/>
      <c r="Q51" s="26"/>
      <c r="R51" s="23">
        <v>1.9</v>
      </c>
      <c r="S51" s="24" t="s">
        <v>53</v>
      </c>
      <c r="T51" s="25">
        <f t="shared" si="1"/>
        <v>3.8</v>
      </c>
      <c r="U51" s="17">
        <f t="shared" si="2"/>
        <v>1.7999999999999998</v>
      </c>
      <c r="V51" s="23">
        <f t="shared" si="7"/>
        <v>11.739999999999998</v>
      </c>
      <c r="W51" s="20">
        <f t="shared" si="8"/>
        <v>113.41</v>
      </c>
      <c r="X51" s="21">
        <f t="shared" si="3"/>
        <v>0.10351820827087557</v>
      </c>
      <c r="Y51" s="49">
        <f t="shared" si="4"/>
        <v>0.11739999999999999</v>
      </c>
      <c r="Z51" s="48">
        <f t="shared" si="5"/>
        <v>1173.9999999999998</v>
      </c>
      <c r="AA51" s="24" t="s">
        <v>53</v>
      </c>
      <c r="AS51" s="8">
        <v>49</v>
      </c>
      <c r="AT51" s="8">
        <v>29</v>
      </c>
      <c r="AU51" s="51">
        <f t="shared" si="6"/>
        <v>0.59183673469387754</v>
      </c>
    </row>
    <row r="52" spans="1:47" x14ac:dyDescent="0.2">
      <c r="A52" s="67">
        <v>45422</v>
      </c>
      <c r="B52" s="22" t="s">
        <v>48</v>
      </c>
      <c r="C52" s="26"/>
      <c r="D52" s="22" t="str">
        <f t="shared" si="0"/>
        <v>Fri</v>
      </c>
      <c r="E52" s="26"/>
      <c r="F52" s="24" t="s">
        <v>45</v>
      </c>
      <c r="G52" s="24" t="s">
        <v>46</v>
      </c>
      <c r="H52" s="31" t="s">
        <v>83</v>
      </c>
      <c r="I52" s="50" t="s">
        <v>58</v>
      </c>
      <c r="J52" s="26" t="s">
        <v>119</v>
      </c>
      <c r="K52" s="22">
        <v>-8.5</v>
      </c>
      <c r="L52" s="27">
        <v>2</v>
      </c>
      <c r="M52" s="26"/>
      <c r="N52" s="26"/>
      <c r="O52" s="26"/>
      <c r="P52" s="26"/>
      <c r="Q52" s="26"/>
      <c r="R52" s="23">
        <v>1.9</v>
      </c>
      <c r="S52" s="24" t="s">
        <v>53</v>
      </c>
      <c r="T52" s="25">
        <f t="shared" si="1"/>
        <v>3.8</v>
      </c>
      <c r="U52" s="17">
        <f t="shared" si="2"/>
        <v>1.7999999999999998</v>
      </c>
      <c r="V52" s="23">
        <f t="shared" si="7"/>
        <v>13.54</v>
      </c>
      <c r="W52" s="20">
        <f t="shared" si="8"/>
        <v>115.41</v>
      </c>
      <c r="X52" s="21">
        <f t="shared" si="3"/>
        <v>0.11732085607832943</v>
      </c>
      <c r="Y52" s="49">
        <f t="shared" si="4"/>
        <v>0.13539999999999999</v>
      </c>
      <c r="Z52" s="48">
        <f t="shared" si="5"/>
        <v>1354</v>
      </c>
      <c r="AA52" s="24" t="s">
        <v>53</v>
      </c>
      <c r="AS52" s="8">
        <v>50</v>
      </c>
      <c r="AT52" s="8">
        <v>30</v>
      </c>
      <c r="AU52" s="51">
        <f t="shared" si="6"/>
        <v>0.6</v>
      </c>
    </row>
    <row r="53" spans="1:47" x14ac:dyDescent="0.2">
      <c r="A53" s="67">
        <v>45423</v>
      </c>
      <c r="B53" s="22" t="s">
        <v>48</v>
      </c>
      <c r="C53" s="26"/>
      <c r="D53" s="22" t="str">
        <f t="shared" si="0"/>
        <v>Sat</v>
      </c>
      <c r="E53" s="26"/>
      <c r="F53" s="24" t="s">
        <v>45</v>
      </c>
      <c r="G53" s="24" t="s">
        <v>46</v>
      </c>
      <c r="H53" s="31" t="s">
        <v>83</v>
      </c>
      <c r="I53" s="50" t="s">
        <v>56</v>
      </c>
      <c r="J53" s="26" t="s">
        <v>72</v>
      </c>
      <c r="K53" s="22" t="s">
        <v>47</v>
      </c>
      <c r="L53" s="27">
        <v>2</v>
      </c>
      <c r="M53" s="26"/>
      <c r="N53" s="26"/>
      <c r="O53" s="26"/>
      <c r="P53" s="26"/>
      <c r="Q53" s="26"/>
      <c r="R53" s="23">
        <v>2.81</v>
      </c>
      <c r="S53" s="24" t="s">
        <v>53</v>
      </c>
      <c r="T53" s="25">
        <f t="shared" si="1"/>
        <v>5.62</v>
      </c>
      <c r="U53" s="17">
        <f t="shared" si="2"/>
        <v>3.62</v>
      </c>
      <c r="V53" s="23">
        <f t="shared" si="7"/>
        <v>17.16</v>
      </c>
      <c r="W53" s="20">
        <f t="shared" si="8"/>
        <v>117.41</v>
      </c>
      <c r="X53" s="21">
        <f t="shared" si="3"/>
        <v>0.14615450132016014</v>
      </c>
      <c r="Y53" s="49">
        <f t="shared" si="4"/>
        <v>0.1716</v>
      </c>
      <c r="Z53" s="48">
        <f t="shared" si="5"/>
        <v>1716</v>
      </c>
      <c r="AA53" s="24" t="s">
        <v>53</v>
      </c>
      <c r="AS53" s="8">
        <v>51</v>
      </c>
      <c r="AT53" s="8">
        <v>31</v>
      </c>
      <c r="AU53" s="51">
        <f t="shared" si="6"/>
        <v>0.60784313725490191</v>
      </c>
    </row>
    <row r="54" spans="1:47" x14ac:dyDescent="0.2">
      <c r="A54" s="67">
        <v>45423</v>
      </c>
      <c r="B54" s="22" t="s">
        <v>48</v>
      </c>
      <c r="C54" s="26"/>
      <c r="D54" s="22" t="str">
        <f t="shared" si="0"/>
        <v>Sat</v>
      </c>
      <c r="E54" s="26"/>
      <c r="F54" s="24" t="s">
        <v>45</v>
      </c>
      <c r="G54" s="24" t="s">
        <v>46</v>
      </c>
      <c r="H54" s="31" t="s">
        <v>83</v>
      </c>
      <c r="I54" s="50" t="s">
        <v>56</v>
      </c>
      <c r="J54" s="26" t="s">
        <v>72</v>
      </c>
      <c r="K54" s="22">
        <v>6.5</v>
      </c>
      <c r="L54" s="27">
        <v>3</v>
      </c>
      <c r="M54" s="26"/>
      <c r="N54" s="26"/>
      <c r="O54" s="26"/>
      <c r="P54" s="26"/>
      <c r="Q54" s="26"/>
      <c r="R54" s="23">
        <v>1.9</v>
      </c>
      <c r="S54" s="24" t="s">
        <v>53</v>
      </c>
      <c r="T54" s="25">
        <f t="shared" si="1"/>
        <v>5.7</v>
      </c>
      <c r="U54" s="17">
        <f t="shared" si="2"/>
        <v>2.7</v>
      </c>
      <c r="V54" s="23">
        <f t="shared" si="7"/>
        <v>19.86</v>
      </c>
      <c r="W54" s="20">
        <f t="shared" si="8"/>
        <v>120.41</v>
      </c>
      <c r="X54" s="21">
        <f t="shared" si="3"/>
        <v>0.16493646707084128</v>
      </c>
      <c r="Y54" s="49">
        <f t="shared" si="4"/>
        <v>0.1986</v>
      </c>
      <c r="Z54" s="48">
        <f t="shared" si="5"/>
        <v>1986</v>
      </c>
      <c r="AA54" s="24" t="s">
        <v>53</v>
      </c>
      <c r="AS54" s="8">
        <v>52</v>
      </c>
      <c r="AT54" s="8">
        <v>32</v>
      </c>
      <c r="AU54" s="51">
        <f t="shared" si="6"/>
        <v>0.61538461538461542</v>
      </c>
    </row>
    <row r="55" spans="1:47" x14ac:dyDescent="0.2">
      <c r="A55" s="67">
        <v>45423</v>
      </c>
      <c r="B55" s="22" t="s">
        <v>48</v>
      </c>
      <c r="C55" s="26"/>
      <c r="D55" s="22" t="str">
        <f t="shared" si="0"/>
        <v>Sat</v>
      </c>
      <c r="E55" s="26"/>
      <c r="F55" s="24" t="s">
        <v>45</v>
      </c>
      <c r="G55" s="24" t="s">
        <v>46</v>
      </c>
      <c r="H55" s="31" t="s">
        <v>83</v>
      </c>
      <c r="I55" s="50" t="s">
        <v>62</v>
      </c>
      <c r="J55" s="26" t="s">
        <v>65</v>
      </c>
      <c r="K55" s="22">
        <v>-2.5</v>
      </c>
      <c r="L55" s="27">
        <v>2</v>
      </c>
      <c r="M55" s="26"/>
      <c r="N55" s="26"/>
      <c r="O55" s="26"/>
      <c r="P55" s="26"/>
      <c r="Q55" s="26"/>
      <c r="R55" s="23">
        <v>1.9</v>
      </c>
      <c r="S55" s="24" t="s">
        <v>53</v>
      </c>
      <c r="T55" s="25">
        <f t="shared" si="1"/>
        <v>3.8</v>
      </c>
      <c r="U55" s="17">
        <f t="shared" si="2"/>
        <v>1.7999999999999998</v>
      </c>
      <c r="V55" s="23">
        <f t="shared" si="7"/>
        <v>21.66</v>
      </c>
      <c r="W55" s="20">
        <f t="shared" si="8"/>
        <v>122.41</v>
      </c>
      <c r="X55" s="21">
        <f t="shared" si="3"/>
        <v>0.17694632791438608</v>
      </c>
      <c r="Y55" s="49">
        <f t="shared" si="4"/>
        <v>0.21660000000000001</v>
      </c>
      <c r="Z55" s="48">
        <f t="shared" si="5"/>
        <v>2166</v>
      </c>
      <c r="AA55" s="24" t="s">
        <v>53</v>
      </c>
      <c r="AS55" s="8">
        <v>53</v>
      </c>
      <c r="AT55" s="8">
        <v>33</v>
      </c>
      <c r="AU55" s="51">
        <f t="shared" si="6"/>
        <v>0.62264150943396224</v>
      </c>
    </row>
    <row r="56" spans="1:47" x14ac:dyDescent="0.2">
      <c r="A56" s="67">
        <v>45423</v>
      </c>
      <c r="B56" s="22" t="s">
        <v>48</v>
      </c>
      <c r="C56" s="26"/>
      <c r="D56" s="22" t="str">
        <f t="shared" si="0"/>
        <v>Sat</v>
      </c>
      <c r="E56" s="26"/>
      <c r="F56" s="24" t="s">
        <v>45</v>
      </c>
      <c r="G56" s="24" t="s">
        <v>46</v>
      </c>
      <c r="H56" s="31" t="s">
        <v>83</v>
      </c>
      <c r="I56" s="50" t="s">
        <v>88</v>
      </c>
      <c r="J56" s="26" t="s">
        <v>121</v>
      </c>
      <c r="K56" s="22" t="s">
        <v>245</v>
      </c>
      <c r="L56" s="27">
        <v>2</v>
      </c>
      <c r="M56" s="26"/>
      <c r="N56" s="26"/>
      <c r="O56" s="26"/>
      <c r="P56" s="26"/>
      <c r="Q56" s="26"/>
      <c r="R56" s="23">
        <v>1.9</v>
      </c>
      <c r="S56" s="24" t="s">
        <v>53</v>
      </c>
      <c r="T56" s="25">
        <f t="shared" si="1"/>
        <v>3.8</v>
      </c>
      <c r="U56" s="17">
        <f t="shared" si="2"/>
        <v>1.7999999999999998</v>
      </c>
      <c r="V56" s="23">
        <f t="shared" si="7"/>
        <v>23.46</v>
      </c>
      <c r="W56" s="20">
        <f t="shared" si="8"/>
        <v>124.41</v>
      </c>
      <c r="X56" s="21">
        <f t="shared" si="3"/>
        <v>0.18857005063901616</v>
      </c>
      <c r="Y56" s="49">
        <f t="shared" si="4"/>
        <v>0.2346</v>
      </c>
      <c r="Z56" s="48">
        <f t="shared" si="5"/>
        <v>2346</v>
      </c>
      <c r="AA56" s="24" t="s">
        <v>53</v>
      </c>
      <c r="AS56" s="8">
        <v>54</v>
      </c>
      <c r="AT56" s="8">
        <v>34</v>
      </c>
      <c r="AU56" s="51">
        <f t="shared" si="6"/>
        <v>0.62962962962962965</v>
      </c>
    </row>
    <row r="57" spans="1:47" x14ac:dyDescent="0.2">
      <c r="A57" s="67">
        <v>45423</v>
      </c>
      <c r="B57" s="22" t="s">
        <v>48</v>
      </c>
      <c r="C57" s="26"/>
      <c r="D57" s="22" t="str">
        <f t="shared" si="0"/>
        <v>Sat</v>
      </c>
      <c r="E57" s="26"/>
      <c r="F57" s="24" t="s">
        <v>45</v>
      </c>
      <c r="G57" s="24" t="s">
        <v>46</v>
      </c>
      <c r="H57" s="31" t="s">
        <v>83</v>
      </c>
      <c r="I57" s="50" t="s">
        <v>52</v>
      </c>
      <c r="J57" s="26" t="s">
        <v>55</v>
      </c>
      <c r="K57" s="22">
        <v>-2.5</v>
      </c>
      <c r="L57" s="27">
        <v>2</v>
      </c>
      <c r="M57" s="26"/>
      <c r="N57" s="26"/>
      <c r="O57" s="26"/>
      <c r="P57" s="26"/>
      <c r="Q57" s="26"/>
      <c r="R57" s="23">
        <v>1.9</v>
      </c>
      <c r="S57" s="24" t="s">
        <v>53</v>
      </c>
      <c r="T57" s="25">
        <f t="shared" si="1"/>
        <v>3.8</v>
      </c>
      <c r="U57" s="17">
        <f t="shared" si="2"/>
        <v>1.7999999999999998</v>
      </c>
      <c r="V57" s="23">
        <f t="shared" si="7"/>
        <v>25.26</v>
      </c>
      <c r="W57" s="20">
        <f t="shared" si="8"/>
        <v>126.41</v>
      </c>
      <c r="X57" s="21">
        <f t="shared" si="3"/>
        <v>0.19982596313582787</v>
      </c>
      <c r="Y57" s="49">
        <f t="shared" si="4"/>
        <v>0.25259999999999999</v>
      </c>
      <c r="Z57" s="48">
        <f t="shared" si="5"/>
        <v>2526</v>
      </c>
      <c r="AA57" s="24" t="s">
        <v>53</v>
      </c>
      <c r="AS57" s="8">
        <v>55</v>
      </c>
      <c r="AT57" s="8">
        <v>35</v>
      </c>
      <c r="AU57" s="51">
        <f t="shared" si="6"/>
        <v>0.63636363636363635</v>
      </c>
    </row>
    <row r="58" spans="1:47" x14ac:dyDescent="0.2">
      <c r="A58" s="67">
        <v>45424</v>
      </c>
      <c r="B58" s="22" t="s">
        <v>48</v>
      </c>
      <c r="C58" s="26"/>
      <c r="D58" s="22" t="str">
        <f t="shared" si="0"/>
        <v>Sun</v>
      </c>
      <c r="E58" s="26"/>
      <c r="F58" s="24" t="s">
        <v>45</v>
      </c>
      <c r="G58" s="24" t="s">
        <v>46</v>
      </c>
      <c r="H58" s="31" t="s">
        <v>83</v>
      </c>
      <c r="I58" s="24" t="s">
        <v>84</v>
      </c>
      <c r="J58" s="26" t="s">
        <v>68</v>
      </c>
      <c r="K58" s="22">
        <v>10.5</v>
      </c>
      <c r="L58" s="27">
        <v>2</v>
      </c>
      <c r="M58" s="26"/>
      <c r="N58" s="26"/>
      <c r="O58" s="26"/>
      <c r="P58" s="26"/>
      <c r="Q58" s="26"/>
      <c r="R58" s="23">
        <v>1.9</v>
      </c>
      <c r="S58" s="24" t="s">
        <v>50</v>
      </c>
      <c r="T58" s="25" t="str">
        <f t="shared" si="1"/>
        <v>0.00</v>
      </c>
      <c r="U58" s="17">
        <f t="shared" si="2"/>
        <v>-2</v>
      </c>
      <c r="V58" s="23">
        <f t="shared" si="7"/>
        <v>23.26</v>
      </c>
      <c r="W58" s="20">
        <f t="shared" si="8"/>
        <v>128.41</v>
      </c>
      <c r="X58" s="21">
        <f t="shared" si="3"/>
        <v>0.18113854061210188</v>
      </c>
      <c r="Y58" s="49">
        <f t="shared" si="4"/>
        <v>0.23260000000000003</v>
      </c>
      <c r="Z58" s="48">
        <f t="shared" si="5"/>
        <v>2326</v>
      </c>
      <c r="AA58" s="24" t="s">
        <v>50</v>
      </c>
      <c r="AS58" s="8">
        <v>56</v>
      </c>
      <c r="AT58" s="8">
        <v>35</v>
      </c>
      <c r="AU58" s="51">
        <f t="shared" si="6"/>
        <v>0.625</v>
      </c>
    </row>
    <row r="59" spans="1:47" x14ac:dyDescent="0.2">
      <c r="A59" s="67">
        <v>45429</v>
      </c>
      <c r="B59" s="22" t="s">
        <v>48</v>
      </c>
      <c r="D59" s="22" t="str">
        <f t="shared" si="0"/>
        <v>Fri</v>
      </c>
      <c r="F59" s="24" t="s">
        <v>45</v>
      </c>
      <c r="G59" s="24" t="s">
        <v>46</v>
      </c>
      <c r="H59" s="31" t="s">
        <v>89</v>
      </c>
      <c r="I59" s="24" t="s">
        <v>60</v>
      </c>
      <c r="J59" s="24" t="s">
        <v>118</v>
      </c>
      <c r="K59" s="24">
        <v>-2.5</v>
      </c>
      <c r="L59" s="44">
        <v>2</v>
      </c>
      <c r="M59" s="44"/>
      <c r="N59" s="44"/>
      <c r="O59" s="44"/>
      <c r="P59" s="44"/>
      <c r="Q59" s="44"/>
      <c r="R59" s="44">
        <v>1.9</v>
      </c>
      <c r="S59" s="24" t="s">
        <v>50</v>
      </c>
      <c r="T59" s="25" t="str">
        <f t="shared" si="1"/>
        <v>0.00</v>
      </c>
      <c r="U59" s="17">
        <f t="shared" si="2"/>
        <v>-2</v>
      </c>
      <c r="V59" s="23">
        <f t="shared" si="7"/>
        <v>21.26</v>
      </c>
      <c r="W59" s="20">
        <f t="shared" si="8"/>
        <v>130.41</v>
      </c>
      <c r="X59" s="21">
        <f t="shared" si="3"/>
        <v>0.16302430795184419</v>
      </c>
      <c r="Y59" s="49">
        <f t="shared" si="4"/>
        <v>0.21260000000000001</v>
      </c>
      <c r="Z59" s="48">
        <f t="shared" si="5"/>
        <v>2126</v>
      </c>
      <c r="AA59" s="24" t="s">
        <v>50</v>
      </c>
      <c r="AS59" s="8">
        <v>57</v>
      </c>
      <c r="AT59" s="8">
        <v>35</v>
      </c>
      <c r="AU59" s="51">
        <f t="shared" si="6"/>
        <v>0.61403508771929827</v>
      </c>
    </row>
    <row r="60" spans="1:47" x14ac:dyDescent="0.2">
      <c r="A60" s="67">
        <v>45430</v>
      </c>
      <c r="B60" s="22" t="s">
        <v>48</v>
      </c>
      <c r="D60" s="22" t="str">
        <f t="shared" si="0"/>
        <v>Sat</v>
      </c>
      <c r="F60" s="24" t="s">
        <v>45</v>
      </c>
      <c r="G60" s="24" t="s">
        <v>46</v>
      </c>
      <c r="H60" s="31" t="s">
        <v>89</v>
      </c>
      <c r="I60" s="24" t="s">
        <v>90</v>
      </c>
      <c r="J60" s="24" t="s">
        <v>69</v>
      </c>
      <c r="K60" s="24" t="s">
        <v>47</v>
      </c>
      <c r="L60" s="44">
        <v>2</v>
      </c>
      <c r="M60" s="44"/>
      <c r="N60" s="44"/>
      <c r="O60" s="44"/>
      <c r="P60" s="44"/>
      <c r="Q60" s="44"/>
      <c r="R60" s="44">
        <v>2.38</v>
      </c>
      <c r="S60" s="24" t="s">
        <v>50</v>
      </c>
      <c r="T60" s="25" t="str">
        <f t="shared" si="1"/>
        <v>0.00</v>
      </c>
      <c r="U60" s="17">
        <f t="shared" si="2"/>
        <v>-2</v>
      </c>
      <c r="V60" s="23">
        <f t="shared" si="7"/>
        <v>19.260000000000002</v>
      </c>
      <c r="W60" s="20">
        <f t="shared" si="8"/>
        <v>132.41</v>
      </c>
      <c r="X60" s="21">
        <f t="shared" si="3"/>
        <v>0.14545729174533648</v>
      </c>
      <c r="Y60" s="49">
        <f t="shared" si="4"/>
        <v>0.19260000000000002</v>
      </c>
      <c r="Z60" s="48">
        <f t="shared" si="5"/>
        <v>1926.0000000000002</v>
      </c>
      <c r="AA60" s="24" t="s">
        <v>50</v>
      </c>
      <c r="AS60" s="8">
        <v>58</v>
      </c>
      <c r="AT60" s="8">
        <v>35</v>
      </c>
      <c r="AU60" s="51">
        <f t="shared" si="6"/>
        <v>0.60344827586206895</v>
      </c>
    </row>
    <row r="61" spans="1:47" x14ac:dyDescent="0.2">
      <c r="A61" s="67">
        <v>45430</v>
      </c>
      <c r="B61" s="22" t="s">
        <v>48</v>
      </c>
      <c r="D61" s="22" t="str">
        <f t="shared" si="0"/>
        <v>Sat</v>
      </c>
      <c r="F61" s="24" t="s">
        <v>45</v>
      </c>
      <c r="G61" s="24" t="s">
        <v>46</v>
      </c>
      <c r="H61" s="31" t="s">
        <v>89</v>
      </c>
      <c r="I61" s="50" t="s">
        <v>90</v>
      </c>
      <c r="J61" s="24" t="s">
        <v>69</v>
      </c>
      <c r="K61" s="24">
        <v>4.5</v>
      </c>
      <c r="L61" s="44">
        <v>2</v>
      </c>
      <c r="M61" s="44"/>
      <c r="N61" s="44"/>
      <c r="O61" s="44"/>
      <c r="P61" s="44"/>
      <c r="Q61" s="44"/>
      <c r="R61" s="44">
        <v>1.9</v>
      </c>
      <c r="S61" s="24" t="s">
        <v>53</v>
      </c>
      <c r="T61" s="25">
        <f t="shared" si="1"/>
        <v>3.8</v>
      </c>
      <c r="U61" s="17">
        <f t="shared" si="2"/>
        <v>1.7999999999999998</v>
      </c>
      <c r="V61" s="23">
        <f t="shared" si="7"/>
        <v>21.060000000000002</v>
      </c>
      <c r="W61" s="20">
        <f t="shared" si="8"/>
        <v>134.41</v>
      </c>
      <c r="X61" s="21">
        <f t="shared" si="3"/>
        <v>0.15668477047838705</v>
      </c>
      <c r="Y61" s="49">
        <f t="shared" si="4"/>
        <v>0.21060000000000001</v>
      </c>
      <c r="Z61" s="48">
        <f t="shared" si="5"/>
        <v>2106</v>
      </c>
      <c r="AA61" s="24" t="s">
        <v>53</v>
      </c>
      <c r="AS61" s="8">
        <v>59</v>
      </c>
      <c r="AT61" s="8">
        <v>36</v>
      </c>
      <c r="AU61" s="51">
        <f t="shared" si="6"/>
        <v>0.61016949152542377</v>
      </c>
    </row>
    <row r="62" spans="1:47" x14ac:dyDescent="0.2">
      <c r="A62" s="67">
        <v>45430</v>
      </c>
      <c r="B62" s="22" t="s">
        <v>48</v>
      </c>
      <c r="D62" s="22" t="str">
        <f t="shared" si="0"/>
        <v>Sat</v>
      </c>
      <c r="F62" s="24" t="s">
        <v>45</v>
      </c>
      <c r="G62" s="24" t="s">
        <v>46</v>
      </c>
      <c r="H62" s="31" t="s">
        <v>89</v>
      </c>
      <c r="I62" s="24" t="s">
        <v>91</v>
      </c>
      <c r="J62" s="24" t="s">
        <v>121</v>
      </c>
      <c r="K62" s="22" t="s">
        <v>245</v>
      </c>
      <c r="L62" s="44">
        <v>2</v>
      </c>
      <c r="M62" s="44"/>
      <c r="N62" s="44"/>
      <c r="O62" s="44"/>
      <c r="P62" s="44"/>
      <c r="Q62" s="44"/>
      <c r="R62" s="44">
        <v>1.9</v>
      </c>
      <c r="S62" s="24" t="s">
        <v>50</v>
      </c>
      <c r="T62" s="25" t="str">
        <f t="shared" si="1"/>
        <v>0.00</v>
      </c>
      <c r="U62" s="17">
        <f t="shared" si="2"/>
        <v>-2</v>
      </c>
      <c r="V62" s="23">
        <f t="shared" si="7"/>
        <v>19.060000000000002</v>
      </c>
      <c r="W62" s="20">
        <f t="shared" si="8"/>
        <v>136.41</v>
      </c>
      <c r="X62" s="21">
        <f t="shared" si="3"/>
        <v>0.13972582655230556</v>
      </c>
      <c r="Y62" s="49">
        <f t="shared" si="4"/>
        <v>0.19060000000000002</v>
      </c>
      <c r="Z62" s="48">
        <f t="shared" si="5"/>
        <v>1906.0000000000002</v>
      </c>
      <c r="AA62" s="24" t="s">
        <v>50</v>
      </c>
      <c r="AS62" s="8">
        <v>60</v>
      </c>
      <c r="AT62" s="8">
        <v>36</v>
      </c>
      <c r="AU62" s="51">
        <f t="shared" si="6"/>
        <v>0.6</v>
      </c>
    </row>
    <row r="63" spans="1:47" x14ac:dyDescent="0.2">
      <c r="A63" s="67">
        <v>45430</v>
      </c>
      <c r="B63" s="22" t="s">
        <v>48</v>
      </c>
      <c r="D63" s="22" t="str">
        <f t="shared" si="0"/>
        <v>Sat</v>
      </c>
      <c r="F63" s="24" t="s">
        <v>45</v>
      </c>
      <c r="G63" s="24" t="s">
        <v>46</v>
      </c>
      <c r="H63" s="31" t="s">
        <v>89</v>
      </c>
      <c r="I63" s="50" t="s">
        <v>56</v>
      </c>
      <c r="J63" s="24" t="s">
        <v>68</v>
      </c>
      <c r="K63" s="8">
        <v>5.5</v>
      </c>
      <c r="L63" s="44">
        <v>2</v>
      </c>
      <c r="M63" s="44"/>
      <c r="N63" s="44"/>
      <c r="O63" s="44"/>
      <c r="P63" s="44"/>
      <c r="Q63" s="44"/>
      <c r="R63" s="44">
        <v>1.95</v>
      </c>
      <c r="S63" s="24" t="s">
        <v>53</v>
      </c>
      <c r="T63" s="25">
        <f t="shared" si="1"/>
        <v>3.9</v>
      </c>
      <c r="U63" s="17">
        <f t="shared" si="2"/>
        <v>1.9</v>
      </c>
      <c r="V63" s="23">
        <f t="shared" si="7"/>
        <v>20.96</v>
      </c>
      <c r="W63" s="20">
        <f t="shared" si="8"/>
        <v>138.41</v>
      </c>
      <c r="X63" s="21">
        <f t="shared" si="3"/>
        <v>0.15143414493172461</v>
      </c>
      <c r="Y63" s="49">
        <f t="shared" si="4"/>
        <v>0.20960000000000001</v>
      </c>
      <c r="Z63" s="48">
        <f t="shared" si="5"/>
        <v>2096</v>
      </c>
      <c r="AA63" s="24" t="s">
        <v>53</v>
      </c>
      <c r="AS63" s="8">
        <v>61</v>
      </c>
      <c r="AT63" s="8">
        <v>37</v>
      </c>
      <c r="AU63" s="51">
        <f t="shared" si="6"/>
        <v>0.60655737704918034</v>
      </c>
    </row>
    <row r="64" spans="1:47" x14ac:dyDescent="0.2">
      <c r="A64" s="67">
        <v>45430</v>
      </c>
      <c r="B64" s="22" t="s">
        <v>48</v>
      </c>
      <c r="D64" s="22" t="str">
        <f t="shared" si="0"/>
        <v>Sat</v>
      </c>
      <c r="F64" s="24" t="s">
        <v>45</v>
      </c>
      <c r="G64" s="24" t="s">
        <v>46</v>
      </c>
      <c r="H64" s="31" t="s">
        <v>89</v>
      </c>
      <c r="I64" s="50" t="s">
        <v>92</v>
      </c>
      <c r="J64" s="24" t="s">
        <v>121</v>
      </c>
      <c r="K64" s="22" t="s">
        <v>246</v>
      </c>
      <c r="L64" s="44">
        <v>2</v>
      </c>
      <c r="M64" s="44"/>
      <c r="N64" s="44"/>
      <c r="O64" s="44"/>
      <c r="P64" s="44"/>
      <c r="Q64" s="44"/>
      <c r="R64" s="44">
        <v>1.9</v>
      </c>
      <c r="S64" s="24" t="s">
        <v>53</v>
      </c>
      <c r="T64" s="25">
        <f t="shared" si="1"/>
        <v>3.8</v>
      </c>
      <c r="U64" s="17">
        <f t="shared" si="2"/>
        <v>1.7999999999999998</v>
      </c>
      <c r="V64" s="23">
        <f t="shared" si="7"/>
        <v>22.76</v>
      </c>
      <c r="W64" s="20">
        <f t="shared" si="8"/>
        <v>140.41</v>
      </c>
      <c r="X64" s="21">
        <f t="shared" si="3"/>
        <v>0.16209671675806567</v>
      </c>
      <c r="Y64" s="49">
        <f t="shared" si="4"/>
        <v>0.22760000000000002</v>
      </c>
      <c r="Z64" s="48">
        <f t="shared" si="5"/>
        <v>2276</v>
      </c>
      <c r="AA64" s="24" t="s">
        <v>53</v>
      </c>
      <c r="AS64" s="8">
        <v>62</v>
      </c>
      <c r="AT64" s="8">
        <v>38</v>
      </c>
      <c r="AU64" s="51">
        <f t="shared" si="6"/>
        <v>0.61290322580645162</v>
      </c>
    </row>
    <row r="65" spans="1:47" x14ac:dyDescent="0.2">
      <c r="A65" s="67">
        <v>45430</v>
      </c>
      <c r="B65" s="22" t="s">
        <v>48</v>
      </c>
      <c r="D65" s="22" t="str">
        <f t="shared" si="0"/>
        <v>Sat</v>
      </c>
      <c r="F65" s="24" t="s">
        <v>45</v>
      </c>
      <c r="G65" s="24" t="s">
        <v>46</v>
      </c>
      <c r="H65" s="31" t="s">
        <v>89</v>
      </c>
      <c r="I65" s="24" t="s">
        <v>69</v>
      </c>
      <c r="J65" s="24" t="s">
        <v>55</v>
      </c>
      <c r="K65" s="8">
        <v>-8.5</v>
      </c>
      <c r="L65" s="44">
        <v>3</v>
      </c>
      <c r="M65" s="44"/>
      <c r="N65" s="44"/>
      <c r="O65" s="44"/>
      <c r="P65" s="44"/>
      <c r="Q65" s="44"/>
      <c r="R65" s="44">
        <v>1.91</v>
      </c>
      <c r="S65" s="24" t="s">
        <v>50</v>
      </c>
      <c r="T65" s="25" t="str">
        <f t="shared" si="1"/>
        <v>0.00</v>
      </c>
      <c r="U65" s="17">
        <f t="shared" si="2"/>
        <v>-3</v>
      </c>
      <c r="V65" s="23">
        <f t="shared" si="7"/>
        <v>19.760000000000002</v>
      </c>
      <c r="W65" s="20">
        <f t="shared" si="8"/>
        <v>143.41</v>
      </c>
      <c r="X65" s="21">
        <f t="shared" si="3"/>
        <v>0.13778676521860403</v>
      </c>
      <c r="Y65" s="49">
        <f t="shared" si="4"/>
        <v>0.19760000000000003</v>
      </c>
      <c r="Z65" s="48">
        <f t="shared" si="5"/>
        <v>1976.0000000000002</v>
      </c>
      <c r="AA65" s="24" t="s">
        <v>50</v>
      </c>
      <c r="AS65" s="8">
        <v>63</v>
      </c>
      <c r="AT65" s="8">
        <v>38</v>
      </c>
      <c r="AU65" s="51">
        <f t="shared" si="6"/>
        <v>0.60317460317460314</v>
      </c>
    </row>
    <row r="66" spans="1:47" x14ac:dyDescent="0.2">
      <c r="A66" s="67">
        <v>45431</v>
      </c>
      <c r="B66" s="22" t="s">
        <v>48</v>
      </c>
      <c r="D66" s="22" t="str">
        <f t="shared" si="0"/>
        <v>Sun</v>
      </c>
      <c r="F66" s="24" t="s">
        <v>45</v>
      </c>
      <c r="G66" s="24" t="s">
        <v>46</v>
      </c>
      <c r="H66" s="31" t="s">
        <v>89</v>
      </c>
      <c r="I66" s="50" t="s">
        <v>72</v>
      </c>
      <c r="J66" s="24" t="s">
        <v>119</v>
      </c>
      <c r="K66" s="8">
        <v>-9.5</v>
      </c>
      <c r="L66" s="44">
        <v>4</v>
      </c>
      <c r="M66" s="44"/>
      <c r="N66" s="44"/>
      <c r="O66" s="44"/>
      <c r="P66" s="44"/>
      <c r="Q66" s="44"/>
      <c r="R66" s="44">
        <v>1.83</v>
      </c>
      <c r="S66" s="24" t="s">
        <v>53</v>
      </c>
      <c r="T66" s="25">
        <f t="shared" si="1"/>
        <v>7.32</v>
      </c>
      <c r="U66" s="17">
        <f t="shared" si="2"/>
        <v>3.3200000000000003</v>
      </c>
      <c r="V66" s="23">
        <f t="shared" si="7"/>
        <v>23.080000000000002</v>
      </c>
      <c r="W66" s="20">
        <f t="shared" si="8"/>
        <v>147.41</v>
      </c>
      <c r="X66" s="21">
        <f t="shared" si="3"/>
        <v>0.15657011057594467</v>
      </c>
      <c r="Y66" s="49">
        <f t="shared" si="4"/>
        <v>0.23080000000000001</v>
      </c>
      <c r="Z66" s="48">
        <f t="shared" si="5"/>
        <v>2308</v>
      </c>
      <c r="AA66" s="24" t="s">
        <v>53</v>
      </c>
      <c r="AS66" s="8">
        <v>64</v>
      </c>
      <c r="AT66" s="8">
        <v>39</v>
      </c>
      <c r="AU66" s="51">
        <f t="shared" si="6"/>
        <v>0.609375</v>
      </c>
    </row>
    <row r="67" spans="1:47" x14ac:dyDescent="0.2">
      <c r="A67" s="67">
        <v>45431</v>
      </c>
      <c r="B67" s="22" t="s">
        <v>48</v>
      </c>
      <c r="D67" s="22" t="str">
        <f t="shared" ref="D67:D130" si="9">TEXT(A67,"ddd")</f>
        <v>Sun</v>
      </c>
      <c r="E67" s="26"/>
      <c r="F67" s="24" t="s">
        <v>45</v>
      </c>
      <c r="G67" s="24" t="s">
        <v>46</v>
      </c>
      <c r="H67" s="31" t="s">
        <v>89</v>
      </c>
      <c r="I67" s="50" t="s">
        <v>93</v>
      </c>
      <c r="J67" s="26" t="s">
        <v>121</v>
      </c>
      <c r="K67" s="22" t="s">
        <v>246</v>
      </c>
      <c r="L67" s="27">
        <v>2</v>
      </c>
      <c r="M67" s="27"/>
      <c r="N67" s="27"/>
      <c r="O67" s="27"/>
      <c r="P67" s="27"/>
      <c r="Q67" s="27"/>
      <c r="R67" s="23">
        <v>1.9</v>
      </c>
      <c r="S67" s="24" t="s">
        <v>53</v>
      </c>
      <c r="T67" s="25">
        <f t="shared" ref="T67:T130" si="10">IF(($AA67="W"),ROUND(($L67*$R67),2),"0.00")</f>
        <v>3.8</v>
      </c>
      <c r="U67" s="17">
        <f t="shared" ref="U67:U130" si="11">-$L67+T67</f>
        <v>1.7999999999999998</v>
      </c>
      <c r="V67" s="23">
        <f t="shared" si="7"/>
        <v>24.880000000000003</v>
      </c>
      <c r="W67" s="20">
        <f t="shared" si="8"/>
        <v>149.41</v>
      </c>
      <c r="X67" s="21">
        <f t="shared" ref="X67:X130" si="12">SUM(V67/W67)</f>
        <v>0.16652165183053344</v>
      </c>
      <c r="Y67" s="49">
        <f t="shared" ref="Y67:Y130" si="13">V67/100</f>
        <v>0.24880000000000002</v>
      </c>
      <c r="Z67" s="48">
        <f t="shared" ref="Z67:Z130" si="14">V67*100</f>
        <v>2488.0000000000005</v>
      </c>
      <c r="AA67" s="24" t="s">
        <v>53</v>
      </c>
      <c r="AS67" s="8">
        <v>65</v>
      </c>
      <c r="AT67" s="8">
        <v>40</v>
      </c>
      <c r="AU67" s="51">
        <f t="shared" ref="AU67:AU130" si="15">AT67/AS67</f>
        <v>0.61538461538461542</v>
      </c>
    </row>
    <row r="68" spans="1:47" x14ac:dyDescent="0.2">
      <c r="A68" s="67">
        <v>45431</v>
      </c>
      <c r="B68" s="22" t="s">
        <v>48</v>
      </c>
      <c r="D68" s="22" t="str">
        <f t="shared" si="9"/>
        <v>Sun</v>
      </c>
      <c r="E68" s="26"/>
      <c r="F68" s="24" t="s">
        <v>45</v>
      </c>
      <c r="G68" s="24" t="s">
        <v>46</v>
      </c>
      <c r="H68" s="31" t="s">
        <v>89</v>
      </c>
      <c r="I68" s="50" t="s">
        <v>94</v>
      </c>
      <c r="J68" s="26" t="s">
        <v>121</v>
      </c>
      <c r="K68" s="22" t="s">
        <v>245</v>
      </c>
      <c r="L68" s="27">
        <v>2</v>
      </c>
      <c r="M68" s="27"/>
      <c r="N68" s="27"/>
      <c r="O68" s="27"/>
      <c r="P68" s="27"/>
      <c r="Q68" s="27"/>
      <c r="R68" s="23">
        <v>2</v>
      </c>
      <c r="S68" s="24" t="s">
        <v>53</v>
      </c>
      <c r="T68" s="25">
        <f t="shared" si="10"/>
        <v>4</v>
      </c>
      <c r="U68" s="17">
        <f t="shared" si="11"/>
        <v>2</v>
      </c>
      <c r="V68" s="23">
        <f t="shared" ref="V68:V131" si="16">U68+V67</f>
        <v>26.880000000000003</v>
      </c>
      <c r="W68" s="20">
        <f t="shared" ref="W68:W131" si="17">L68+W67</f>
        <v>151.41</v>
      </c>
      <c r="X68" s="21">
        <f t="shared" si="12"/>
        <v>0.17753120665742028</v>
      </c>
      <c r="Y68" s="49">
        <f t="shared" si="13"/>
        <v>0.26880000000000004</v>
      </c>
      <c r="Z68" s="48">
        <f t="shared" si="14"/>
        <v>2688.0000000000005</v>
      </c>
      <c r="AA68" s="24" t="s">
        <v>53</v>
      </c>
      <c r="AS68" s="8">
        <v>66</v>
      </c>
      <c r="AT68" s="8">
        <v>41</v>
      </c>
      <c r="AU68" s="51">
        <f t="shared" si="15"/>
        <v>0.62121212121212122</v>
      </c>
    </row>
    <row r="69" spans="1:47" x14ac:dyDescent="0.2">
      <c r="A69" s="67">
        <v>45429</v>
      </c>
      <c r="B69" s="22" t="s">
        <v>48</v>
      </c>
      <c r="D69" s="22" t="str">
        <f t="shared" si="9"/>
        <v>Fri</v>
      </c>
      <c r="F69" s="24" t="s">
        <v>45</v>
      </c>
      <c r="G69" s="24" t="s">
        <v>46</v>
      </c>
      <c r="H69" s="31" t="s">
        <v>89</v>
      </c>
      <c r="I69" s="50" t="s">
        <v>95</v>
      </c>
      <c r="J69" s="24" t="s">
        <v>121</v>
      </c>
      <c r="K69" s="24" t="s">
        <v>59</v>
      </c>
      <c r="L69" s="44">
        <v>2</v>
      </c>
      <c r="M69" s="44"/>
      <c r="N69" s="44"/>
      <c r="O69" s="44"/>
      <c r="P69" s="44"/>
      <c r="Q69" s="44"/>
      <c r="R69" s="44">
        <v>3.17</v>
      </c>
      <c r="S69" s="24" t="s">
        <v>53</v>
      </c>
      <c r="T69" s="25">
        <f t="shared" si="10"/>
        <v>6.34</v>
      </c>
      <c r="U69" s="17">
        <f t="shared" si="11"/>
        <v>4.34</v>
      </c>
      <c r="V69" s="23">
        <f t="shared" si="16"/>
        <v>31.220000000000002</v>
      </c>
      <c r="W69" s="20">
        <f t="shared" si="17"/>
        <v>153.41</v>
      </c>
      <c r="X69" s="21">
        <f t="shared" si="12"/>
        <v>0.20350694218108339</v>
      </c>
      <c r="Y69" s="49">
        <f t="shared" si="13"/>
        <v>0.31220000000000003</v>
      </c>
      <c r="Z69" s="48">
        <f t="shared" si="14"/>
        <v>3122.0000000000005</v>
      </c>
      <c r="AA69" s="24" t="s">
        <v>53</v>
      </c>
      <c r="AS69" s="8">
        <v>67</v>
      </c>
      <c r="AT69" s="8">
        <v>42</v>
      </c>
      <c r="AU69" s="51">
        <f t="shared" si="15"/>
        <v>0.62686567164179108</v>
      </c>
    </row>
    <row r="70" spans="1:47" x14ac:dyDescent="0.2">
      <c r="A70" s="67">
        <v>45436</v>
      </c>
      <c r="B70" s="22" t="s">
        <v>48</v>
      </c>
      <c r="C70" s="26"/>
      <c r="D70" s="22" t="str">
        <f t="shared" si="9"/>
        <v>Fri</v>
      </c>
      <c r="E70" s="26"/>
      <c r="F70" s="24" t="s">
        <v>45</v>
      </c>
      <c r="G70" s="24" t="s">
        <v>46</v>
      </c>
      <c r="H70" s="31" t="s">
        <v>99</v>
      </c>
      <c r="I70" s="24" t="s">
        <v>65</v>
      </c>
      <c r="J70" s="26" t="s">
        <v>69</v>
      </c>
      <c r="K70" s="22">
        <v>13.5</v>
      </c>
      <c r="L70" s="27">
        <v>2</v>
      </c>
      <c r="M70" s="26"/>
      <c r="N70" s="26"/>
      <c r="O70" s="26"/>
      <c r="P70" s="26"/>
      <c r="Q70" s="26"/>
      <c r="R70" s="23">
        <v>1.91</v>
      </c>
      <c r="S70" s="24" t="s">
        <v>50</v>
      </c>
      <c r="T70" s="25" t="str">
        <f t="shared" si="10"/>
        <v>0.00</v>
      </c>
      <c r="U70" s="17">
        <f t="shared" si="11"/>
        <v>-2</v>
      </c>
      <c r="V70" s="23">
        <f t="shared" si="16"/>
        <v>29.220000000000002</v>
      </c>
      <c r="W70" s="20">
        <f t="shared" si="17"/>
        <v>155.41</v>
      </c>
      <c r="X70" s="21">
        <f t="shared" si="12"/>
        <v>0.18801878900971625</v>
      </c>
      <c r="Y70" s="49">
        <f t="shared" si="13"/>
        <v>0.29220000000000002</v>
      </c>
      <c r="Z70" s="48">
        <f t="shared" si="14"/>
        <v>2922.0000000000005</v>
      </c>
      <c r="AA70" s="24" t="s">
        <v>50</v>
      </c>
      <c r="AS70" s="8">
        <v>68</v>
      </c>
      <c r="AT70" s="8">
        <v>42</v>
      </c>
      <c r="AU70" s="51">
        <f t="shared" si="15"/>
        <v>0.61764705882352944</v>
      </c>
    </row>
    <row r="71" spans="1:47" x14ac:dyDescent="0.2">
      <c r="A71" s="67">
        <v>45436</v>
      </c>
      <c r="B71" s="22" t="s">
        <v>48</v>
      </c>
      <c r="C71" s="26"/>
      <c r="D71" s="22" t="str">
        <f t="shared" si="9"/>
        <v>Fri</v>
      </c>
      <c r="E71" s="26"/>
      <c r="F71" s="24" t="s">
        <v>45</v>
      </c>
      <c r="G71" s="24" t="s">
        <v>46</v>
      </c>
      <c r="H71" s="31" t="s">
        <v>99</v>
      </c>
      <c r="I71" s="24" t="s">
        <v>100</v>
      </c>
      <c r="J71" s="26" t="s">
        <v>121</v>
      </c>
      <c r="K71" s="22" t="s">
        <v>245</v>
      </c>
      <c r="L71" s="27">
        <v>2</v>
      </c>
      <c r="M71" s="26"/>
      <c r="N71" s="26"/>
      <c r="O71" s="26"/>
      <c r="P71" s="26"/>
      <c r="Q71" s="26"/>
      <c r="R71" s="23">
        <v>1.88</v>
      </c>
      <c r="S71" s="24" t="s">
        <v>50</v>
      </c>
      <c r="T71" s="25" t="str">
        <f t="shared" si="10"/>
        <v>0.00</v>
      </c>
      <c r="U71" s="17">
        <f t="shared" si="11"/>
        <v>-2</v>
      </c>
      <c r="V71" s="23">
        <f t="shared" si="16"/>
        <v>27.220000000000002</v>
      </c>
      <c r="W71" s="20">
        <f t="shared" si="17"/>
        <v>157.41</v>
      </c>
      <c r="X71" s="21">
        <f t="shared" si="12"/>
        <v>0.17292421066005972</v>
      </c>
      <c r="Y71" s="49">
        <f t="shared" si="13"/>
        <v>0.2722</v>
      </c>
      <c r="Z71" s="48">
        <f t="shared" si="14"/>
        <v>2722.0000000000005</v>
      </c>
      <c r="AA71" s="24" t="s">
        <v>50</v>
      </c>
      <c r="AS71" s="8">
        <v>69</v>
      </c>
      <c r="AT71" s="8">
        <v>42</v>
      </c>
      <c r="AU71" s="51">
        <f t="shared" si="15"/>
        <v>0.60869565217391308</v>
      </c>
    </row>
    <row r="72" spans="1:47" x14ac:dyDescent="0.2">
      <c r="A72" s="67">
        <v>45437</v>
      </c>
      <c r="B72" s="22" t="s">
        <v>48</v>
      </c>
      <c r="C72" s="26"/>
      <c r="D72" s="22" t="str">
        <f t="shared" si="9"/>
        <v>Sat</v>
      </c>
      <c r="E72" s="26"/>
      <c r="F72" s="24" t="s">
        <v>45</v>
      </c>
      <c r="G72" s="24" t="s">
        <v>46</v>
      </c>
      <c r="H72" s="31" t="s">
        <v>99</v>
      </c>
      <c r="I72" s="50" t="s">
        <v>101</v>
      </c>
      <c r="J72" s="26" t="s">
        <v>121</v>
      </c>
      <c r="K72" s="22" t="s">
        <v>246</v>
      </c>
      <c r="L72" s="27">
        <v>3</v>
      </c>
      <c r="M72" s="26"/>
      <c r="N72" s="26"/>
      <c r="O72" s="26"/>
      <c r="P72" s="26"/>
      <c r="Q72" s="26"/>
      <c r="R72" s="23">
        <v>1.9</v>
      </c>
      <c r="S72" s="24" t="s">
        <v>53</v>
      </c>
      <c r="T72" s="25">
        <f t="shared" si="10"/>
        <v>5.7</v>
      </c>
      <c r="U72" s="17">
        <f t="shared" si="11"/>
        <v>2.7</v>
      </c>
      <c r="V72" s="23">
        <f t="shared" si="16"/>
        <v>29.92</v>
      </c>
      <c r="W72" s="20">
        <f t="shared" si="17"/>
        <v>160.41</v>
      </c>
      <c r="X72" s="21">
        <f t="shared" si="12"/>
        <v>0.18652203727947136</v>
      </c>
      <c r="Y72" s="49">
        <f t="shared" si="13"/>
        <v>0.29920000000000002</v>
      </c>
      <c r="Z72" s="48">
        <f t="shared" si="14"/>
        <v>2992</v>
      </c>
      <c r="AA72" s="24" t="s">
        <v>53</v>
      </c>
      <c r="AS72" s="8">
        <v>70</v>
      </c>
      <c r="AT72" s="8">
        <v>43</v>
      </c>
      <c r="AU72" s="51">
        <f t="shared" si="15"/>
        <v>0.61428571428571432</v>
      </c>
    </row>
    <row r="73" spans="1:47" x14ac:dyDescent="0.2">
      <c r="A73" s="67">
        <v>45437</v>
      </c>
      <c r="B73" s="22" t="s">
        <v>48</v>
      </c>
      <c r="C73" s="26"/>
      <c r="D73" s="22" t="str">
        <f t="shared" si="9"/>
        <v>Sat</v>
      </c>
      <c r="E73" s="26"/>
      <c r="F73" s="24" t="s">
        <v>45</v>
      </c>
      <c r="G73" s="24" t="s">
        <v>46</v>
      </c>
      <c r="H73" s="31" t="s">
        <v>99</v>
      </c>
      <c r="I73" s="24" t="s">
        <v>56</v>
      </c>
      <c r="J73" s="26" t="s">
        <v>118</v>
      </c>
      <c r="K73" s="22" t="s">
        <v>47</v>
      </c>
      <c r="L73" s="27">
        <v>3</v>
      </c>
      <c r="M73" s="26"/>
      <c r="N73" s="26"/>
      <c r="O73" s="26"/>
      <c r="P73" s="26"/>
      <c r="Q73" s="26"/>
      <c r="R73" s="23">
        <v>1.7</v>
      </c>
      <c r="S73" s="24" t="s">
        <v>50</v>
      </c>
      <c r="T73" s="25" t="str">
        <f t="shared" si="10"/>
        <v>0.00</v>
      </c>
      <c r="U73" s="17">
        <f t="shared" si="11"/>
        <v>-3</v>
      </c>
      <c r="V73" s="23">
        <f t="shared" si="16"/>
        <v>26.92</v>
      </c>
      <c r="W73" s="20">
        <f t="shared" si="17"/>
        <v>163.41</v>
      </c>
      <c r="X73" s="21">
        <f t="shared" si="12"/>
        <v>0.16473900006119577</v>
      </c>
      <c r="Y73" s="49">
        <f t="shared" si="13"/>
        <v>0.26919999999999999</v>
      </c>
      <c r="Z73" s="48">
        <f t="shared" si="14"/>
        <v>2692</v>
      </c>
      <c r="AA73" s="24" t="s">
        <v>50</v>
      </c>
      <c r="AS73" s="8">
        <v>71</v>
      </c>
      <c r="AT73" s="8">
        <v>42</v>
      </c>
      <c r="AU73" s="51">
        <f t="shared" si="15"/>
        <v>0.59154929577464788</v>
      </c>
    </row>
    <row r="74" spans="1:47" x14ac:dyDescent="0.2">
      <c r="A74" s="67">
        <v>45437</v>
      </c>
      <c r="B74" s="22" t="s">
        <v>48</v>
      </c>
      <c r="C74" s="26"/>
      <c r="D74" s="22" t="str">
        <f t="shared" si="9"/>
        <v>Sat</v>
      </c>
      <c r="E74" s="26"/>
      <c r="F74" s="24" t="s">
        <v>45</v>
      </c>
      <c r="G74" s="24" t="s">
        <v>46</v>
      </c>
      <c r="H74" s="31" t="s">
        <v>99</v>
      </c>
      <c r="I74" s="50" t="s">
        <v>55</v>
      </c>
      <c r="J74" s="26" t="s">
        <v>119</v>
      </c>
      <c r="K74" s="22" t="s">
        <v>47</v>
      </c>
      <c r="L74" s="27">
        <v>2</v>
      </c>
      <c r="M74" s="26"/>
      <c r="N74" s="26"/>
      <c r="O74" s="26"/>
      <c r="P74" s="26"/>
      <c r="Q74" s="26"/>
      <c r="R74" s="23">
        <v>1.96</v>
      </c>
      <c r="S74" s="24" t="s">
        <v>53</v>
      </c>
      <c r="T74" s="25">
        <f t="shared" si="10"/>
        <v>3.92</v>
      </c>
      <c r="U74" s="17">
        <f t="shared" si="11"/>
        <v>1.92</v>
      </c>
      <c r="V74" s="23">
        <f t="shared" si="16"/>
        <v>28.840000000000003</v>
      </c>
      <c r="W74" s="20">
        <f t="shared" si="17"/>
        <v>165.41</v>
      </c>
      <c r="X74" s="21">
        <f t="shared" si="12"/>
        <v>0.17435463393990691</v>
      </c>
      <c r="Y74" s="49">
        <f t="shared" si="13"/>
        <v>0.28840000000000005</v>
      </c>
      <c r="Z74" s="48">
        <f t="shared" si="14"/>
        <v>2884.0000000000005</v>
      </c>
      <c r="AA74" s="24" t="s">
        <v>53</v>
      </c>
      <c r="AS74" s="8">
        <v>72</v>
      </c>
      <c r="AT74" s="8">
        <v>44</v>
      </c>
      <c r="AU74" s="51">
        <f t="shared" si="15"/>
        <v>0.61111111111111116</v>
      </c>
    </row>
    <row r="75" spans="1:47" x14ac:dyDescent="0.2">
      <c r="A75" s="67">
        <v>45437</v>
      </c>
      <c r="B75" s="22" t="s">
        <v>48</v>
      </c>
      <c r="C75" s="26"/>
      <c r="D75" s="22" t="str">
        <f t="shared" si="9"/>
        <v>Sat</v>
      </c>
      <c r="E75" s="26"/>
      <c r="F75" s="24" t="s">
        <v>45</v>
      </c>
      <c r="G75" s="24" t="s">
        <v>46</v>
      </c>
      <c r="H75" s="31" t="s">
        <v>99</v>
      </c>
      <c r="I75" s="50" t="s">
        <v>102</v>
      </c>
      <c r="J75" s="26" t="s">
        <v>121</v>
      </c>
      <c r="K75" s="22" t="s">
        <v>246</v>
      </c>
      <c r="L75" s="27">
        <v>2</v>
      </c>
      <c r="M75" s="26"/>
      <c r="N75" s="26"/>
      <c r="O75" s="26"/>
      <c r="P75" s="26"/>
      <c r="Q75" s="26"/>
      <c r="R75" s="23">
        <v>1.9</v>
      </c>
      <c r="S75" s="24" t="s">
        <v>53</v>
      </c>
      <c r="T75" s="25">
        <f t="shared" si="10"/>
        <v>3.8</v>
      </c>
      <c r="U75" s="17">
        <f t="shared" si="11"/>
        <v>1.7999999999999998</v>
      </c>
      <c r="V75" s="23">
        <f t="shared" si="16"/>
        <v>30.640000000000004</v>
      </c>
      <c r="W75" s="20">
        <f t="shared" si="17"/>
        <v>167.41</v>
      </c>
      <c r="X75" s="21">
        <f t="shared" si="12"/>
        <v>0.18302371423451411</v>
      </c>
      <c r="Y75" s="49">
        <f t="shared" si="13"/>
        <v>0.30640000000000006</v>
      </c>
      <c r="Z75" s="48">
        <f t="shared" si="14"/>
        <v>3064.0000000000005</v>
      </c>
      <c r="AA75" s="24" t="s">
        <v>53</v>
      </c>
      <c r="AS75" s="8">
        <v>73</v>
      </c>
      <c r="AT75" s="8">
        <v>45</v>
      </c>
      <c r="AU75" s="51">
        <f t="shared" si="15"/>
        <v>0.61643835616438358</v>
      </c>
    </row>
    <row r="76" spans="1:47" x14ac:dyDescent="0.2">
      <c r="A76" s="67">
        <v>45438</v>
      </c>
      <c r="B76" s="22" t="s">
        <v>48</v>
      </c>
      <c r="C76" s="26"/>
      <c r="D76" s="22" t="str">
        <f t="shared" si="9"/>
        <v>Sun</v>
      </c>
      <c r="E76" s="26"/>
      <c r="F76" s="24" t="s">
        <v>45</v>
      </c>
      <c r="G76" s="24" t="s">
        <v>46</v>
      </c>
      <c r="H76" s="31" t="s">
        <v>99</v>
      </c>
      <c r="I76" s="50" t="s">
        <v>103</v>
      </c>
      <c r="J76" s="26" t="s">
        <v>58</v>
      </c>
      <c r="K76" s="22">
        <v>14.5</v>
      </c>
      <c r="L76" s="27">
        <v>2</v>
      </c>
      <c r="M76" s="26"/>
      <c r="N76" s="26"/>
      <c r="O76" s="26"/>
      <c r="P76" s="26"/>
      <c r="Q76" s="26"/>
      <c r="R76" s="23">
        <v>1.85</v>
      </c>
      <c r="S76" s="24" t="s">
        <v>53</v>
      </c>
      <c r="T76" s="25">
        <f t="shared" si="10"/>
        <v>3.7</v>
      </c>
      <c r="U76" s="17">
        <f t="shared" si="11"/>
        <v>1.7000000000000002</v>
      </c>
      <c r="V76" s="23">
        <f t="shared" si="16"/>
        <v>32.340000000000003</v>
      </c>
      <c r="W76" s="20">
        <f t="shared" si="17"/>
        <v>169.41</v>
      </c>
      <c r="X76" s="21">
        <f t="shared" si="12"/>
        <v>0.19089782185231099</v>
      </c>
      <c r="Y76" s="49">
        <f t="shared" si="13"/>
        <v>0.32340000000000002</v>
      </c>
      <c r="Z76" s="48">
        <f t="shared" si="14"/>
        <v>3234.0000000000005</v>
      </c>
      <c r="AA76" s="24" t="s">
        <v>53</v>
      </c>
      <c r="AS76" s="8">
        <v>74</v>
      </c>
      <c r="AT76" s="8">
        <v>46</v>
      </c>
      <c r="AU76" s="51">
        <f t="shared" si="15"/>
        <v>0.6216216216216216</v>
      </c>
    </row>
    <row r="77" spans="1:47" x14ac:dyDescent="0.2">
      <c r="A77" s="67">
        <v>45442</v>
      </c>
      <c r="B77" s="22" t="s">
        <v>48</v>
      </c>
      <c r="C77" s="26"/>
      <c r="D77" s="22" t="str">
        <f t="shared" si="9"/>
        <v>Thu</v>
      </c>
      <c r="E77" s="26"/>
      <c r="F77" s="24" t="s">
        <v>45</v>
      </c>
      <c r="G77" s="24" t="s">
        <v>46</v>
      </c>
      <c r="H77" s="31" t="s">
        <v>104</v>
      </c>
      <c r="I77" s="24" t="s">
        <v>56</v>
      </c>
      <c r="J77" s="26" t="s">
        <v>118</v>
      </c>
      <c r="K77" s="22">
        <v>2.5</v>
      </c>
      <c r="L77" s="27">
        <v>2</v>
      </c>
      <c r="M77" s="26"/>
      <c r="N77" s="26"/>
      <c r="O77" s="26"/>
      <c r="P77" s="26"/>
      <c r="Q77" s="26"/>
      <c r="R77" s="23">
        <v>1.9</v>
      </c>
      <c r="S77" s="24" t="s">
        <v>50</v>
      </c>
      <c r="T77" s="25" t="str">
        <f t="shared" si="10"/>
        <v>0.00</v>
      </c>
      <c r="U77" s="17">
        <f t="shared" si="11"/>
        <v>-2</v>
      </c>
      <c r="V77" s="23">
        <f t="shared" si="16"/>
        <v>30.340000000000003</v>
      </c>
      <c r="W77" s="20">
        <f t="shared" si="17"/>
        <v>171.41</v>
      </c>
      <c r="X77" s="21">
        <f t="shared" si="12"/>
        <v>0.17700250860509892</v>
      </c>
      <c r="Y77" s="49">
        <f t="shared" si="13"/>
        <v>0.30340000000000006</v>
      </c>
      <c r="Z77" s="48">
        <f t="shared" si="14"/>
        <v>3034.0000000000005</v>
      </c>
      <c r="AA77" s="24" t="s">
        <v>50</v>
      </c>
      <c r="AS77" s="8">
        <v>75</v>
      </c>
      <c r="AT77" s="8">
        <v>45</v>
      </c>
      <c r="AU77" s="51">
        <f t="shared" si="15"/>
        <v>0.6</v>
      </c>
    </row>
    <row r="78" spans="1:47" x14ac:dyDescent="0.2">
      <c r="A78" s="67">
        <v>45442</v>
      </c>
      <c r="B78" s="22" t="s">
        <v>48</v>
      </c>
      <c r="C78" s="26"/>
      <c r="D78" s="22" t="str">
        <f t="shared" si="9"/>
        <v>Thu</v>
      </c>
      <c r="E78" s="26"/>
      <c r="F78" s="24" t="s">
        <v>45</v>
      </c>
      <c r="G78" s="24" t="s">
        <v>46</v>
      </c>
      <c r="H78" s="31" t="s">
        <v>104</v>
      </c>
      <c r="I78" s="50" t="s">
        <v>105</v>
      </c>
      <c r="J78" s="26" t="s">
        <v>121</v>
      </c>
      <c r="K78" s="22" t="s">
        <v>246</v>
      </c>
      <c r="L78" s="27">
        <v>2</v>
      </c>
      <c r="M78" s="26"/>
      <c r="N78" s="26"/>
      <c r="O78" s="26"/>
      <c r="P78" s="26"/>
      <c r="Q78" s="26"/>
      <c r="R78" s="23">
        <v>1.9</v>
      </c>
      <c r="S78" s="24" t="s">
        <v>53</v>
      </c>
      <c r="T78" s="25">
        <f t="shared" si="10"/>
        <v>3.8</v>
      </c>
      <c r="U78" s="17">
        <f t="shared" si="11"/>
        <v>1.7999999999999998</v>
      </c>
      <c r="V78" s="23">
        <f t="shared" si="16"/>
        <v>32.14</v>
      </c>
      <c r="W78" s="20">
        <f t="shared" si="17"/>
        <v>173.41</v>
      </c>
      <c r="X78" s="21">
        <f t="shared" si="12"/>
        <v>0.1853410991292313</v>
      </c>
      <c r="Y78" s="49">
        <f t="shared" si="13"/>
        <v>0.32140000000000002</v>
      </c>
      <c r="Z78" s="48">
        <f t="shared" si="14"/>
        <v>3214</v>
      </c>
      <c r="AA78" s="24" t="s">
        <v>53</v>
      </c>
      <c r="AS78" s="8">
        <v>76</v>
      </c>
      <c r="AT78" s="8">
        <v>47</v>
      </c>
      <c r="AU78" s="51">
        <f t="shared" si="15"/>
        <v>0.61842105263157898</v>
      </c>
    </row>
    <row r="79" spans="1:47" x14ac:dyDescent="0.2">
      <c r="A79" s="67">
        <v>45443</v>
      </c>
      <c r="B79" s="22" t="s">
        <v>48</v>
      </c>
      <c r="C79" s="26"/>
      <c r="D79" s="22" t="str">
        <f t="shared" si="9"/>
        <v>Fri</v>
      </c>
      <c r="E79" s="26"/>
      <c r="F79" s="24" t="s">
        <v>45</v>
      </c>
      <c r="G79" s="24" t="s">
        <v>46</v>
      </c>
      <c r="H79" s="31" t="s">
        <v>104</v>
      </c>
      <c r="I79" s="50" t="s">
        <v>106</v>
      </c>
      <c r="J79" s="26" t="s">
        <v>121</v>
      </c>
      <c r="K79" s="22" t="s">
        <v>245</v>
      </c>
      <c r="L79" s="27">
        <v>2</v>
      </c>
      <c r="M79" s="26"/>
      <c r="N79" s="26"/>
      <c r="O79" s="26"/>
      <c r="P79" s="26"/>
      <c r="Q79" s="26"/>
      <c r="R79" s="23">
        <v>1.83</v>
      </c>
      <c r="S79" s="24" t="s">
        <v>53</v>
      </c>
      <c r="T79" s="25">
        <f t="shared" si="10"/>
        <v>3.66</v>
      </c>
      <c r="U79" s="17">
        <f t="shared" si="11"/>
        <v>1.6600000000000001</v>
      </c>
      <c r="V79" s="23">
        <f t="shared" si="16"/>
        <v>33.799999999999997</v>
      </c>
      <c r="W79" s="20">
        <f t="shared" si="17"/>
        <v>175.41</v>
      </c>
      <c r="X79" s="21">
        <f t="shared" si="12"/>
        <v>0.19269140869961804</v>
      </c>
      <c r="Y79" s="49">
        <f t="shared" si="13"/>
        <v>0.33799999999999997</v>
      </c>
      <c r="Z79" s="48">
        <f t="shared" si="14"/>
        <v>3379.9999999999995</v>
      </c>
      <c r="AA79" s="24" t="s">
        <v>53</v>
      </c>
      <c r="AS79" s="8">
        <v>77</v>
      </c>
      <c r="AT79" s="8">
        <v>48</v>
      </c>
      <c r="AU79" s="51">
        <f t="shared" si="15"/>
        <v>0.62337662337662336</v>
      </c>
    </row>
    <row r="80" spans="1:47" x14ac:dyDescent="0.2">
      <c r="A80" s="67">
        <v>45444</v>
      </c>
      <c r="B80" s="22" t="s">
        <v>48</v>
      </c>
      <c r="C80" s="26"/>
      <c r="D80" s="22" t="str">
        <f t="shared" si="9"/>
        <v>Sat</v>
      </c>
      <c r="E80" s="26"/>
      <c r="F80" s="24" t="s">
        <v>45</v>
      </c>
      <c r="G80" s="24" t="s">
        <v>46</v>
      </c>
      <c r="H80" s="31" t="s">
        <v>104</v>
      </c>
      <c r="I80" s="24" t="s">
        <v>107</v>
      </c>
      <c r="J80" s="26" t="s">
        <v>121</v>
      </c>
      <c r="K80" s="22" t="s">
        <v>246</v>
      </c>
      <c r="L80" s="27">
        <v>2</v>
      </c>
      <c r="M80" s="26"/>
      <c r="N80" s="26"/>
      <c r="O80" s="26"/>
      <c r="P80" s="26"/>
      <c r="Q80" s="26"/>
      <c r="R80" s="23">
        <v>1.9</v>
      </c>
      <c r="S80" s="24" t="s">
        <v>50</v>
      </c>
      <c r="T80" s="25" t="str">
        <f t="shared" si="10"/>
        <v>0.00</v>
      </c>
      <c r="U80" s="17">
        <f t="shared" si="11"/>
        <v>-2</v>
      </c>
      <c r="V80" s="23">
        <f t="shared" si="16"/>
        <v>31.799999999999997</v>
      </c>
      <c r="W80" s="20">
        <f t="shared" si="17"/>
        <v>177.41</v>
      </c>
      <c r="X80" s="21">
        <f t="shared" si="12"/>
        <v>0.17924581477932472</v>
      </c>
      <c r="Y80" s="49">
        <f t="shared" si="13"/>
        <v>0.31799999999999995</v>
      </c>
      <c r="Z80" s="48">
        <f t="shared" si="14"/>
        <v>3179.9999999999995</v>
      </c>
      <c r="AA80" s="24" t="s">
        <v>50</v>
      </c>
      <c r="AS80" s="8">
        <v>78</v>
      </c>
      <c r="AT80" s="8">
        <v>47</v>
      </c>
      <c r="AU80" s="51">
        <f t="shared" si="15"/>
        <v>0.60256410256410253</v>
      </c>
    </row>
    <row r="81" spans="1:47" x14ac:dyDescent="0.2">
      <c r="A81" s="67">
        <v>45445</v>
      </c>
      <c r="B81" s="22" t="s">
        <v>48</v>
      </c>
      <c r="C81" s="26"/>
      <c r="D81" s="22" t="str">
        <f t="shared" si="9"/>
        <v>Sun</v>
      </c>
      <c r="E81" s="26"/>
      <c r="F81" s="24" t="s">
        <v>45</v>
      </c>
      <c r="G81" s="24" t="s">
        <v>46</v>
      </c>
      <c r="H81" s="31" t="s">
        <v>104</v>
      </c>
      <c r="I81" s="24" t="s">
        <v>108</v>
      </c>
      <c r="J81" s="26" t="s">
        <v>121</v>
      </c>
      <c r="K81" s="22" t="s">
        <v>246</v>
      </c>
      <c r="L81" s="27">
        <v>2</v>
      </c>
      <c r="M81" s="26"/>
      <c r="N81" s="26"/>
      <c r="O81" s="26"/>
      <c r="P81" s="26"/>
      <c r="Q81" s="26"/>
      <c r="R81" s="23">
        <v>1.9</v>
      </c>
      <c r="S81" s="24" t="s">
        <v>50</v>
      </c>
      <c r="T81" s="25" t="str">
        <f t="shared" si="10"/>
        <v>0.00</v>
      </c>
      <c r="U81" s="17">
        <f t="shared" si="11"/>
        <v>-2</v>
      </c>
      <c r="V81" s="23">
        <f t="shared" si="16"/>
        <v>29.799999999999997</v>
      </c>
      <c r="W81" s="20">
        <f t="shared" si="17"/>
        <v>179.41</v>
      </c>
      <c r="X81" s="21">
        <f t="shared" si="12"/>
        <v>0.16609999442617468</v>
      </c>
      <c r="Y81" s="49">
        <f t="shared" si="13"/>
        <v>0.29799999999999999</v>
      </c>
      <c r="Z81" s="48">
        <f t="shared" si="14"/>
        <v>2979.9999999999995</v>
      </c>
      <c r="AA81" s="24" t="s">
        <v>50</v>
      </c>
      <c r="AS81" s="8">
        <v>79</v>
      </c>
      <c r="AT81" s="8">
        <v>47</v>
      </c>
      <c r="AU81" s="51">
        <f t="shared" si="15"/>
        <v>0.59493670886075944</v>
      </c>
    </row>
    <row r="82" spans="1:47" x14ac:dyDescent="0.2">
      <c r="A82" s="67">
        <v>45450</v>
      </c>
      <c r="B82" s="22" t="s">
        <v>48</v>
      </c>
      <c r="C82" s="26"/>
      <c r="D82" s="22" t="str">
        <f t="shared" si="9"/>
        <v>Fri</v>
      </c>
      <c r="E82" s="26"/>
      <c r="F82" s="24" t="s">
        <v>45</v>
      </c>
      <c r="G82" s="24" t="s">
        <v>46</v>
      </c>
      <c r="H82" s="31" t="s">
        <v>109</v>
      </c>
      <c r="I82" s="24" t="s">
        <v>65</v>
      </c>
      <c r="J82" s="26" t="s">
        <v>52</v>
      </c>
      <c r="K82" s="22">
        <v>8.5</v>
      </c>
      <c r="L82" s="27">
        <v>2</v>
      </c>
      <c r="M82" s="26"/>
      <c r="N82" s="26"/>
      <c r="O82" s="26"/>
      <c r="P82" s="26"/>
      <c r="Q82" s="26"/>
      <c r="R82" s="23">
        <v>1.9</v>
      </c>
      <c r="S82" s="24" t="s">
        <v>50</v>
      </c>
      <c r="T82" s="25" t="str">
        <f t="shared" si="10"/>
        <v>0.00</v>
      </c>
      <c r="U82" s="17">
        <f t="shared" si="11"/>
        <v>-2</v>
      </c>
      <c r="V82" s="23">
        <f t="shared" si="16"/>
        <v>27.799999999999997</v>
      </c>
      <c r="W82" s="20">
        <f t="shared" si="17"/>
        <v>181.41</v>
      </c>
      <c r="X82" s="21">
        <f t="shared" si="12"/>
        <v>0.15324403285375668</v>
      </c>
      <c r="Y82" s="49">
        <f t="shared" si="13"/>
        <v>0.27799999999999997</v>
      </c>
      <c r="Z82" s="48">
        <f t="shared" si="14"/>
        <v>2779.9999999999995</v>
      </c>
      <c r="AA82" s="24" t="s">
        <v>50</v>
      </c>
      <c r="AS82" s="8">
        <f t="shared" ref="AS82:AS145" si="18">AS81+1</f>
        <v>80</v>
      </c>
      <c r="AT82" s="8">
        <v>47</v>
      </c>
      <c r="AU82" s="51">
        <f t="shared" si="15"/>
        <v>0.58750000000000002</v>
      </c>
    </row>
    <row r="83" spans="1:47" x14ac:dyDescent="0.2">
      <c r="A83" s="67">
        <v>45450</v>
      </c>
      <c r="B83" s="22" t="s">
        <v>48</v>
      </c>
      <c r="C83" s="26"/>
      <c r="D83" s="22" t="str">
        <f t="shared" si="9"/>
        <v>Fri</v>
      </c>
      <c r="E83" s="26"/>
      <c r="F83" s="24" t="s">
        <v>45</v>
      </c>
      <c r="G83" s="24" t="s">
        <v>46</v>
      </c>
      <c r="H83" s="31" t="s">
        <v>109</v>
      </c>
      <c r="I83" s="24" t="s">
        <v>110</v>
      </c>
      <c r="J83" s="26" t="s">
        <v>121</v>
      </c>
      <c r="K83" s="22" t="s">
        <v>245</v>
      </c>
      <c r="L83" s="27">
        <v>2</v>
      </c>
      <c r="M83" s="26"/>
      <c r="N83" s="26"/>
      <c r="O83" s="26"/>
      <c r="P83" s="26"/>
      <c r="Q83" s="26"/>
      <c r="R83" s="23">
        <v>1.93</v>
      </c>
      <c r="S83" s="24" t="s">
        <v>50</v>
      </c>
      <c r="T83" s="25" t="str">
        <f t="shared" si="10"/>
        <v>0.00</v>
      </c>
      <c r="U83" s="17">
        <f t="shared" si="11"/>
        <v>-2</v>
      </c>
      <c r="V83" s="23">
        <f t="shared" si="16"/>
        <v>25.799999999999997</v>
      </c>
      <c r="W83" s="20">
        <f t="shared" si="17"/>
        <v>183.41</v>
      </c>
      <c r="X83" s="21">
        <f t="shared" si="12"/>
        <v>0.14066844774003598</v>
      </c>
      <c r="Y83" s="49">
        <f t="shared" si="13"/>
        <v>0.25799999999999995</v>
      </c>
      <c r="Z83" s="48">
        <f t="shared" si="14"/>
        <v>2579.9999999999995</v>
      </c>
      <c r="AA83" s="24" t="s">
        <v>50</v>
      </c>
      <c r="AS83" s="8">
        <f t="shared" si="18"/>
        <v>81</v>
      </c>
      <c r="AT83" s="8">
        <v>47</v>
      </c>
      <c r="AU83" s="51">
        <f t="shared" si="15"/>
        <v>0.58024691358024694</v>
      </c>
    </row>
    <row r="84" spans="1:47" x14ac:dyDescent="0.2">
      <c r="A84" s="67">
        <v>45451</v>
      </c>
      <c r="B84" s="22" t="s">
        <v>48</v>
      </c>
      <c r="C84" s="26"/>
      <c r="D84" s="22" t="str">
        <f t="shared" si="9"/>
        <v>Sat</v>
      </c>
      <c r="E84" s="26"/>
      <c r="F84" s="24" t="s">
        <v>45</v>
      </c>
      <c r="G84" s="24" t="s">
        <v>46</v>
      </c>
      <c r="H84" s="31" t="s">
        <v>109</v>
      </c>
      <c r="I84" s="24" t="s">
        <v>103</v>
      </c>
      <c r="J84" s="26" t="s">
        <v>55</v>
      </c>
      <c r="K84" s="22" t="s">
        <v>47</v>
      </c>
      <c r="L84" s="27">
        <v>2</v>
      </c>
      <c r="M84" s="26"/>
      <c r="N84" s="26"/>
      <c r="O84" s="26"/>
      <c r="P84" s="26"/>
      <c r="Q84" s="26"/>
      <c r="R84" s="23">
        <v>1.82</v>
      </c>
      <c r="S84" s="24" t="s">
        <v>50</v>
      </c>
      <c r="T84" s="25" t="str">
        <f t="shared" si="10"/>
        <v>0.00</v>
      </c>
      <c r="U84" s="17">
        <f t="shared" si="11"/>
        <v>-2</v>
      </c>
      <c r="V84" s="23">
        <f t="shared" si="16"/>
        <v>23.799999999999997</v>
      </c>
      <c r="W84" s="20">
        <f t="shared" si="17"/>
        <v>185.41</v>
      </c>
      <c r="X84" s="21">
        <f t="shared" si="12"/>
        <v>0.12836416590259422</v>
      </c>
      <c r="Y84" s="49">
        <f t="shared" si="13"/>
        <v>0.23799999999999996</v>
      </c>
      <c r="Z84" s="48">
        <f t="shared" si="14"/>
        <v>2379.9999999999995</v>
      </c>
      <c r="AA84" s="24" t="s">
        <v>50</v>
      </c>
      <c r="AS84" s="8">
        <f t="shared" si="18"/>
        <v>82</v>
      </c>
      <c r="AT84" s="8">
        <v>47</v>
      </c>
      <c r="AU84" s="51">
        <f t="shared" si="15"/>
        <v>0.57317073170731703</v>
      </c>
    </row>
    <row r="85" spans="1:47" x14ac:dyDescent="0.2">
      <c r="A85" s="67">
        <v>45451</v>
      </c>
      <c r="B85" s="22" t="s">
        <v>48</v>
      </c>
      <c r="C85" s="26"/>
      <c r="D85" s="22" t="str">
        <f t="shared" si="9"/>
        <v>Sat</v>
      </c>
      <c r="E85" s="26"/>
      <c r="F85" s="24" t="s">
        <v>45</v>
      </c>
      <c r="G85" s="24" t="s">
        <v>46</v>
      </c>
      <c r="H85" s="31" t="s">
        <v>109</v>
      </c>
      <c r="I85" s="50" t="s">
        <v>84</v>
      </c>
      <c r="J85" s="26" t="s">
        <v>69</v>
      </c>
      <c r="K85" s="22">
        <v>6.5</v>
      </c>
      <c r="L85" s="27">
        <v>2</v>
      </c>
      <c r="M85" s="26"/>
      <c r="N85" s="26"/>
      <c r="O85" s="26"/>
      <c r="P85" s="26"/>
      <c r="Q85" s="26"/>
      <c r="R85" s="23">
        <v>1.83</v>
      </c>
      <c r="S85" s="24" t="s">
        <v>53</v>
      </c>
      <c r="T85" s="25">
        <f t="shared" si="10"/>
        <v>3.66</v>
      </c>
      <c r="U85" s="17">
        <f t="shared" si="11"/>
        <v>1.6600000000000001</v>
      </c>
      <c r="V85" s="23">
        <f t="shared" si="16"/>
        <v>25.459999999999997</v>
      </c>
      <c r="W85" s="20">
        <f t="shared" si="17"/>
        <v>187.41</v>
      </c>
      <c r="X85" s="21">
        <f t="shared" si="12"/>
        <v>0.13585187556693878</v>
      </c>
      <c r="Y85" s="49">
        <f t="shared" si="13"/>
        <v>0.25459999999999999</v>
      </c>
      <c r="Z85" s="48">
        <f t="shared" si="14"/>
        <v>2545.9999999999995</v>
      </c>
      <c r="AA85" s="24" t="s">
        <v>53</v>
      </c>
      <c r="AS85" s="8">
        <f t="shared" si="18"/>
        <v>83</v>
      </c>
      <c r="AT85" s="8">
        <v>49</v>
      </c>
      <c r="AU85" s="51">
        <f t="shared" si="15"/>
        <v>0.59036144578313254</v>
      </c>
    </row>
    <row r="86" spans="1:47" x14ac:dyDescent="0.2">
      <c r="A86" s="67">
        <v>45451</v>
      </c>
      <c r="B86" s="22" t="s">
        <v>48</v>
      </c>
      <c r="C86" s="26"/>
      <c r="D86" s="22" t="str">
        <f t="shared" si="9"/>
        <v>Sat</v>
      </c>
      <c r="E86" s="26"/>
      <c r="F86" s="24" t="s">
        <v>45</v>
      </c>
      <c r="G86" s="24" t="s">
        <v>46</v>
      </c>
      <c r="H86" s="31" t="s">
        <v>109</v>
      </c>
      <c r="I86" s="24" t="s">
        <v>111</v>
      </c>
      <c r="J86" s="26" t="s">
        <v>121</v>
      </c>
      <c r="K86" s="22" t="s">
        <v>245</v>
      </c>
      <c r="L86" s="27">
        <v>2</v>
      </c>
      <c r="M86" s="26"/>
      <c r="N86" s="26"/>
      <c r="O86" s="26"/>
      <c r="P86" s="26"/>
      <c r="Q86" s="26"/>
      <c r="R86" s="23">
        <v>1.82</v>
      </c>
      <c r="S86" s="24" t="s">
        <v>50</v>
      </c>
      <c r="T86" s="25" t="str">
        <f t="shared" si="10"/>
        <v>0.00</v>
      </c>
      <c r="U86" s="17">
        <f t="shared" si="11"/>
        <v>-2</v>
      </c>
      <c r="V86" s="23">
        <f t="shared" si="16"/>
        <v>23.459999999999997</v>
      </c>
      <c r="W86" s="20">
        <f t="shared" si="17"/>
        <v>189.41</v>
      </c>
      <c r="X86" s="21">
        <f t="shared" si="12"/>
        <v>0.12385829681642996</v>
      </c>
      <c r="Y86" s="49">
        <f t="shared" si="13"/>
        <v>0.23459999999999998</v>
      </c>
      <c r="Z86" s="48">
        <f t="shared" si="14"/>
        <v>2345.9999999999995</v>
      </c>
      <c r="AA86" s="24" t="s">
        <v>50</v>
      </c>
      <c r="AS86" s="8">
        <f t="shared" si="18"/>
        <v>84</v>
      </c>
      <c r="AT86" s="8">
        <v>48</v>
      </c>
      <c r="AU86" s="51">
        <f t="shared" si="15"/>
        <v>0.5714285714285714</v>
      </c>
    </row>
    <row r="87" spans="1:47" x14ac:dyDescent="0.2">
      <c r="A87" s="67">
        <v>45451</v>
      </c>
      <c r="B87" s="22" t="s">
        <v>48</v>
      </c>
      <c r="C87" s="26"/>
      <c r="D87" s="22" t="str">
        <f t="shared" si="9"/>
        <v>Sat</v>
      </c>
      <c r="E87" s="26"/>
      <c r="F87" s="24" t="s">
        <v>45</v>
      </c>
      <c r="G87" s="24" t="s">
        <v>46</v>
      </c>
      <c r="H87" s="31" t="s">
        <v>109</v>
      </c>
      <c r="I87" s="50" t="s">
        <v>56</v>
      </c>
      <c r="J87" s="26" t="s">
        <v>58</v>
      </c>
      <c r="K87" s="22">
        <v>5.5</v>
      </c>
      <c r="L87" s="27">
        <v>2</v>
      </c>
      <c r="M87" s="26"/>
      <c r="N87" s="26"/>
      <c r="O87" s="26"/>
      <c r="P87" s="26"/>
      <c r="Q87" s="26"/>
      <c r="R87" s="23">
        <v>1.9</v>
      </c>
      <c r="S87" s="24" t="s">
        <v>53</v>
      </c>
      <c r="T87" s="25">
        <f t="shared" si="10"/>
        <v>3.8</v>
      </c>
      <c r="U87" s="17">
        <f t="shared" si="11"/>
        <v>1.7999999999999998</v>
      </c>
      <c r="V87" s="23">
        <f t="shared" si="16"/>
        <v>25.259999999999998</v>
      </c>
      <c r="W87" s="20">
        <f t="shared" si="17"/>
        <v>191.41</v>
      </c>
      <c r="X87" s="21">
        <f t="shared" si="12"/>
        <v>0.13196802674886368</v>
      </c>
      <c r="Y87" s="49">
        <f t="shared" si="13"/>
        <v>0.25259999999999999</v>
      </c>
      <c r="Z87" s="48">
        <f t="shared" si="14"/>
        <v>2526</v>
      </c>
      <c r="AA87" s="24" t="s">
        <v>53</v>
      </c>
      <c r="AS87" s="8">
        <f t="shared" si="18"/>
        <v>85</v>
      </c>
      <c r="AT87" s="8">
        <v>50</v>
      </c>
      <c r="AU87" s="51">
        <f t="shared" si="15"/>
        <v>0.58823529411764708</v>
      </c>
    </row>
    <row r="88" spans="1:47" x14ac:dyDescent="0.2">
      <c r="A88" s="67">
        <v>45452</v>
      </c>
      <c r="B88" s="22" t="s">
        <v>48</v>
      </c>
      <c r="C88" s="26"/>
      <c r="D88" s="22" t="str">
        <f t="shared" si="9"/>
        <v>Sun</v>
      </c>
      <c r="E88" s="26"/>
      <c r="F88" s="24" t="s">
        <v>45</v>
      </c>
      <c r="G88" s="24" t="s">
        <v>46</v>
      </c>
      <c r="H88" s="31" t="s">
        <v>109</v>
      </c>
      <c r="I88" s="50" t="s">
        <v>62</v>
      </c>
      <c r="J88" s="26" t="s">
        <v>72</v>
      </c>
      <c r="K88" s="22">
        <v>13.5</v>
      </c>
      <c r="L88" s="27">
        <v>3</v>
      </c>
      <c r="M88" s="26"/>
      <c r="N88" s="26"/>
      <c r="O88" s="26"/>
      <c r="P88" s="26"/>
      <c r="Q88" s="26"/>
      <c r="R88" s="23">
        <v>1.9</v>
      </c>
      <c r="S88" s="24" t="s">
        <v>53</v>
      </c>
      <c r="T88" s="25">
        <f t="shared" si="10"/>
        <v>5.7</v>
      </c>
      <c r="U88" s="17">
        <f t="shared" si="11"/>
        <v>2.7</v>
      </c>
      <c r="V88" s="23">
        <f t="shared" si="16"/>
        <v>27.959999999999997</v>
      </c>
      <c r="W88" s="20">
        <f t="shared" si="17"/>
        <v>194.41</v>
      </c>
      <c r="X88" s="21">
        <f t="shared" si="12"/>
        <v>0.14381976235790339</v>
      </c>
      <c r="Y88" s="49">
        <f t="shared" si="13"/>
        <v>0.27959999999999996</v>
      </c>
      <c r="Z88" s="48">
        <f t="shared" si="14"/>
        <v>2795.9999999999995</v>
      </c>
      <c r="AA88" s="24" t="s">
        <v>53</v>
      </c>
      <c r="AS88" s="8">
        <f t="shared" si="18"/>
        <v>86</v>
      </c>
      <c r="AT88" s="8">
        <v>51</v>
      </c>
      <c r="AU88" s="51">
        <f t="shared" si="15"/>
        <v>0.59302325581395354</v>
      </c>
    </row>
    <row r="89" spans="1:47" x14ac:dyDescent="0.2">
      <c r="A89" s="67">
        <v>45452</v>
      </c>
      <c r="B89" s="22" t="s">
        <v>48</v>
      </c>
      <c r="C89" s="26"/>
      <c r="D89" s="22" t="str">
        <f t="shared" si="9"/>
        <v>Sun</v>
      </c>
      <c r="E89" s="26"/>
      <c r="F89" s="24" t="s">
        <v>45</v>
      </c>
      <c r="G89" s="24" t="s">
        <v>46</v>
      </c>
      <c r="H89" s="31" t="s">
        <v>109</v>
      </c>
      <c r="I89" s="24" t="s">
        <v>112</v>
      </c>
      <c r="J89" s="26" t="s">
        <v>121</v>
      </c>
      <c r="K89" s="22" t="s">
        <v>245</v>
      </c>
      <c r="L89" s="27">
        <v>3</v>
      </c>
      <c r="M89" s="26"/>
      <c r="N89" s="26"/>
      <c r="O89" s="26"/>
      <c r="P89" s="26"/>
      <c r="Q89" s="26"/>
      <c r="R89" s="23">
        <v>1.9</v>
      </c>
      <c r="S89" s="24" t="s">
        <v>50</v>
      </c>
      <c r="T89" s="25" t="str">
        <f t="shared" si="10"/>
        <v>0.00</v>
      </c>
      <c r="U89" s="17">
        <f t="shared" si="11"/>
        <v>-3</v>
      </c>
      <c r="V89" s="23">
        <f t="shared" si="16"/>
        <v>24.959999999999997</v>
      </c>
      <c r="W89" s="20">
        <f t="shared" si="17"/>
        <v>197.41</v>
      </c>
      <c r="X89" s="21">
        <f t="shared" si="12"/>
        <v>0.12643736386201307</v>
      </c>
      <c r="Y89" s="49">
        <f t="shared" si="13"/>
        <v>0.24959999999999996</v>
      </c>
      <c r="Z89" s="48">
        <f t="shared" si="14"/>
        <v>2495.9999999999995</v>
      </c>
      <c r="AA89" s="24" t="s">
        <v>50</v>
      </c>
      <c r="AS89" s="8">
        <f t="shared" si="18"/>
        <v>87</v>
      </c>
      <c r="AT89" s="8">
        <v>50</v>
      </c>
      <c r="AU89" s="51">
        <f t="shared" si="15"/>
        <v>0.57471264367816088</v>
      </c>
    </row>
    <row r="90" spans="1:47" x14ac:dyDescent="0.2">
      <c r="A90" s="67">
        <v>45452</v>
      </c>
      <c r="B90" s="22" t="s">
        <v>48</v>
      </c>
      <c r="C90" s="26"/>
      <c r="D90" s="22" t="str">
        <f t="shared" si="9"/>
        <v>Sun</v>
      </c>
      <c r="E90" s="26"/>
      <c r="F90" s="24" t="s">
        <v>45</v>
      </c>
      <c r="G90" s="24" t="s">
        <v>46</v>
      </c>
      <c r="H90" s="31" t="s">
        <v>109</v>
      </c>
      <c r="I90" s="24" t="s">
        <v>61</v>
      </c>
      <c r="J90" s="26" t="s">
        <v>118</v>
      </c>
      <c r="K90" s="22">
        <v>9.5</v>
      </c>
      <c r="L90" s="27">
        <v>3</v>
      </c>
      <c r="M90" s="26"/>
      <c r="N90" s="26"/>
      <c r="O90" s="26"/>
      <c r="P90" s="26"/>
      <c r="Q90" s="26"/>
      <c r="R90" s="23">
        <v>1.9</v>
      </c>
      <c r="S90" s="24" t="s">
        <v>50</v>
      </c>
      <c r="T90" s="25" t="str">
        <f t="shared" si="10"/>
        <v>0.00</v>
      </c>
      <c r="U90" s="17">
        <f t="shared" si="11"/>
        <v>-3</v>
      </c>
      <c r="V90" s="23">
        <f t="shared" si="16"/>
        <v>21.959999999999997</v>
      </c>
      <c r="W90" s="20">
        <f t="shared" si="17"/>
        <v>200.41</v>
      </c>
      <c r="X90" s="21">
        <f t="shared" si="12"/>
        <v>0.10957537049049447</v>
      </c>
      <c r="Y90" s="49">
        <f t="shared" si="13"/>
        <v>0.21959999999999996</v>
      </c>
      <c r="Z90" s="48">
        <f t="shared" si="14"/>
        <v>2195.9999999999995</v>
      </c>
      <c r="AA90" s="24" t="s">
        <v>50</v>
      </c>
      <c r="AS90" s="8">
        <f t="shared" si="18"/>
        <v>88</v>
      </c>
      <c r="AT90" s="8">
        <v>50</v>
      </c>
      <c r="AU90" s="51">
        <f t="shared" si="15"/>
        <v>0.56818181818181823</v>
      </c>
    </row>
    <row r="91" spans="1:47" x14ac:dyDescent="0.2">
      <c r="A91" s="67">
        <v>45453</v>
      </c>
      <c r="B91" s="22" t="s">
        <v>48</v>
      </c>
      <c r="C91" s="26"/>
      <c r="D91" s="22" t="str">
        <f t="shared" si="9"/>
        <v>Mon</v>
      </c>
      <c r="E91" s="26"/>
      <c r="F91" s="24" t="s">
        <v>45</v>
      </c>
      <c r="G91" s="24" t="s">
        <v>46</v>
      </c>
      <c r="H91" s="31" t="s">
        <v>109</v>
      </c>
      <c r="I91" s="50" t="s">
        <v>60</v>
      </c>
      <c r="J91" s="26" t="s">
        <v>119</v>
      </c>
      <c r="K91" s="22">
        <v>3.5</v>
      </c>
      <c r="L91" s="27">
        <v>3</v>
      </c>
      <c r="M91" s="26"/>
      <c r="N91" s="26"/>
      <c r="O91" s="26"/>
      <c r="P91" s="26"/>
      <c r="Q91" s="26"/>
      <c r="R91" s="23">
        <v>1.9</v>
      </c>
      <c r="S91" s="24" t="s">
        <v>53</v>
      </c>
      <c r="T91" s="25">
        <f t="shared" si="10"/>
        <v>5.7</v>
      </c>
      <c r="U91" s="17">
        <f t="shared" si="11"/>
        <v>2.7</v>
      </c>
      <c r="V91" s="23">
        <f t="shared" si="16"/>
        <v>24.659999999999997</v>
      </c>
      <c r="W91" s="20">
        <f t="shared" si="17"/>
        <v>203.41</v>
      </c>
      <c r="X91" s="21">
        <f t="shared" si="12"/>
        <v>0.12123297772970845</v>
      </c>
      <c r="Y91" s="49">
        <f t="shared" si="13"/>
        <v>0.24659999999999996</v>
      </c>
      <c r="Z91" s="48">
        <f t="shared" si="14"/>
        <v>2465.9999999999995</v>
      </c>
      <c r="AA91" s="24" t="s">
        <v>53</v>
      </c>
      <c r="AS91" s="8">
        <f t="shared" si="18"/>
        <v>89</v>
      </c>
      <c r="AT91" s="8">
        <v>52</v>
      </c>
      <c r="AU91" s="51">
        <f t="shared" si="15"/>
        <v>0.5842696629213483</v>
      </c>
    </row>
    <row r="92" spans="1:47" x14ac:dyDescent="0.2">
      <c r="A92" s="67">
        <v>45456</v>
      </c>
      <c r="B92" s="22" t="s">
        <v>48</v>
      </c>
      <c r="C92" s="26"/>
      <c r="D92" s="22" t="str">
        <f t="shared" si="9"/>
        <v>Thu</v>
      </c>
      <c r="E92" s="26"/>
      <c r="F92" s="24" t="s">
        <v>45</v>
      </c>
      <c r="G92" s="24" t="s">
        <v>46</v>
      </c>
      <c r="H92" s="31" t="s">
        <v>129</v>
      </c>
      <c r="I92" s="50" t="s">
        <v>120</v>
      </c>
      <c r="J92" s="26" t="s">
        <v>56</v>
      </c>
      <c r="K92" s="22">
        <v>9.5</v>
      </c>
      <c r="L92" s="27">
        <v>2</v>
      </c>
      <c r="M92" s="26"/>
      <c r="N92" s="26"/>
      <c r="O92" s="26"/>
      <c r="P92" s="26"/>
      <c r="Q92" s="26"/>
      <c r="R92" s="23">
        <v>1.9</v>
      </c>
      <c r="S92" s="24" t="s">
        <v>53</v>
      </c>
      <c r="T92" s="25">
        <f t="shared" si="10"/>
        <v>3.8</v>
      </c>
      <c r="U92" s="17">
        <f t="shared" si="11"/>
        <v>1.7999999999999998</v>
      </c>
      <c r="V92" s="23">
        <f t="shared" si="16"/>
        <v>26.459999999999997</v>
      </c>
      <c r="W92" s="20">
        <f t="shared" si="17"/>
        <v>205.41</v>
      </c>
      <c r="X92" s="21">
        <f t="shared" si="12"/>
        <v>0.1288155396524025</v>
      </c>
      <c r="Y92" s="49">
        <f t="shared" si="13"/>
        <v>0.26459999999999995</v>
      </c>
      <c r="Z92" s="48">
        <f t="shared" si="14"/>
        <v>2645.9999999999995</v>
      </c>
      <c r="AA92" s="24" t="s">
        <v>53</v>
      </c>
      <c r="AS92" s="8">
        <f t="shared" si="18"/>
        <v>90</v>
      </c>
      <c r="AT92" s="8">
        <v>53</v>
      </c>
      <c r="AU92" s="51">
        <f t="shared" si="15"/>
        <v>0.58888888888888891</v>
      </c>
    </row>
    <row r="93" spans="1:47" x14ac:dyDescent="0.2">
      <c r="A93" s="67">
        <v>45456</v>
      </c>
      <c r="B93" s="22" t="s">
        <v>48</v>
      </c>
      <c r="C93" s="26"/>
      <c r="D93" s="22" t="str">
        <f t="shared" si="9"/>
        <v>Thu</v>
      </c>
      <c r="E93" s="26"/>
      <c r="F93" s="24" t="s">
        <v>45</v>
      </c>
      <c r="G93" s="24" t="s">
        <v>46</v>
      </c>
      <c r="H93" s="31" t="s">
        <v>129</v>
      </c>
      <c r="I93" s="50" t="s">
        <v>123</v>
      </c>
      <c r="J93" s="26" t="s">
        <v>121</v>
      </c>
      <c r="K93" s="22" t="s">
        <v>246</v>
      </c>
      <c r="L93" s="27">
        <v>2</v>
      </c>
      <c r="M93" s="26"/>
      <c r="N93" s="26"/>
      <c r="O93" s="26"/>
      <c r="P93" s="26"/>
      <c r="Q93" s="26"/>
      <c r="R93" s="23">
        <v>1.9</v>
      </c>
      <c r="S93" s="24" t="s">
        <v>53</v>
      </c>
      <c r="T93" s="25">
        <f t="shared" si="10"/>
        <v>3.8</v>
      </c>
      <c r="U93" s="17">
        <f t="shared" si="11"/>
        <v>1.7999999999999998</v>
      </c>
      <c r="V93" s="23">
        <f t="shared" si="16"/>
        <v>28.259999999999998</v>
      </c>
      <c r="W93" s="20">
        <f t="shared" si="17"/>
        <v>207.41</v>
      </c>
      <c r="X93" s="21">
        <f t="shared" si="12"/>
        <v>0.13625186828021793</v>
      </c>
      <c r="Y93" s="49">
        <f t="shared" si="13"/>
        <v>0.28259999999999996</v>
      </c>
      <c r="Z93" s="48">
        <f t="shared" si="14"/>
        <v>2826</v>
      </c>
      <c r="AA93" s="24" t="s">
        <v>53</v>
      </c>
      <c r="AS93" s="8">
        <f t="shared" si="18"/>
        <v>91</v>
      </c>
      <c r="AT93" s="8">
        <v>54</v>
      </c>
      <c r="AU93" s="51">
        <f t="shared" si="15"/>
        <v>0.59340659340659341</v>
      </c>
    </row>
    <row r="94" spans="1:47" x14ac:dyDescent="0.2">
      <c r="A94" s="67">
        <v>45457</v>
      </c>
      <c r="B94" s="22" t="s">
        <v>48</v>
      </c>
      <c r="C94" s="26"/>
      <c r="D94" s="22" t="str">
        <f t="shared" si="9"/>
        <v>Fri</v>
      </c>
      <c r="E94" s="26"/>
      <c r="F94" s="24" t="s">
        <v>45</v>
      </c>
      <c r="G94" s="24" t="s">
        <v>46</v>
      </c>
      <c r="H94" s="31" t="s">
        <v>129</v>
      </c>
      <c r="I94" s="50" t="s">
        <v>69</v>
      </c>
      <c r="J94" s="26" t="s">
        <v>122</v>
      </c>
      <c r="K94" s="22">
        <v>3.5</v>
      </c>
      <c r="L94" s="27">
        <v>2</v>
      </c>
      <c r="M94" s="26"/>
      <c r="N94" s="26"/>
      <c r="O94" s="26"/>
      <c r="P94" s="26"/>
      <c r="Q94" s="26"/>
      <c r="R94" s="23">
        <v>1.9</v>
      </c>
      <c r="S94" s="24" t="s">
        <v>53</v>
      </c>
      <c r="T94" s="25">
        <f t="shared" si="10"/>
        <v>3.8</v>
      </c>
      <c r="U94" s="17">
        <f t="shared" si="11"/>
        <v>1.7999999999999998</v>
      </c>
      <c r="V94" s="23">
        <f t="shared" si="16"/>
        <v>30.06</v>
      </c>
      <c r="W94" s="20">
        <f t="shared" si="17"/>
        <v>209.41</v>
      </c>
      <c r="X94" s="21">
        <f t="shared" si="12"/>
        <v>0.14354615347882144</v>
      </c>
      <c r="Y94" s="49">
        <f t="shared" si="13"/>
        <v>0.30059999999999998</v>
      </c>
      <c r="Z94" s="48">
        <f t="shared" si="14"/>
        <v>3006</v>
      </c>
      <c r="AA94" s="24" t="s">
        <v>53</v>
      </c>
      <c r="AS94" s="8">
        <f t="shared" si="18"/>
        <v>92</v>
      </c>
      <c r="AT94" s="8">
        <v>55</v>
      </c>
      <c r="AU94" s="51">
        <f t="shared" si="15"/>
        <v>0.59782608695652173</v>
      </c>
    </row>
    <row r="95" spans="1:47" x14ac:dyDescent="0.2">
      <c r="A95" s="67">
        <v>45457</v>
      </c>
      <c r="B95" s="22" t="s">
        <v>48</v>
      </c>
      <c r="C95" s="26"/>
      <c r="D95" s="22" t="str">
        <f t="shared" si="9"/>
        <v>Fri</v>
      </c>
      <c r="E95" s="26"/>
      <c r="F95" s="24" t="s">
        <v>45</v>
      </c>
      <c r="G95" s="24" t="s">
        <v>46</v>
      </c>
      <c r="H95" s="31" t="s">
        <v>129</v>
      </c>
      <c r="I95" s="50" t="s">
        <v>124</v>
      </c>
      <c r="J95" s="26" t="s">
        <v>121</v>
      </c>
      <c r="K95" s="22" t="s">
        <v>246</v>
      </c>
      <c r="L95" s="27">
        <v>2</v>
      </c>
      <c r="M95" s="26"/>
      <c r="N95" s="26"/>
      <c r="O95" s="26"/>
      <c r="P95" s="26"/>
      <c r="Q95" s="26"/>
      <c r="R95" s="23">
        <v>1.9</v>
      </c>
      <c r="S95" s="24" t="s">
        <v>53</v>
      </c>
      <c r="T95" s="25">
        <f t="shared" si="10"/>
        <v>3.8</v>
      </c>
      <c r="U95" s="17">
        <f t="shared" si="11"/>
        <v>1.7999999999999998</v>
      </c>
      <c r="V95" s="23">
        <f t="shared" si="16"/>
        <v>31.86</v>
      </c>
      <c r="W95" s="20">
        <f t="shared" si="17"/>
        <v>211.41</v>
      </c>
      <c r="X95" s="21">
        <f t="shared" si="12"/>
        <v>0.15070242656449553</v>
      </c>
      <c r="Y95" s="49">
        <f t="shared" si="13"/>
        <v>0.31859999999999999</v>
      </c>
      <c r="Z95" s="48">
        <f t="shared" si="14"/>
        <v>3186</v>
      </c>
      <c r="AA95" s="24" t="s">
        <v>53</v>
      </c>
      <c r="AS95" s="8">
        <f t="shared" si="18"/>
        <v>93</v>
      </c>
      <c r="AT95" s="8">
        <v>56</v>
      </c>
      <c r="AU95" s="51">
        <f t="shared" si="15"/>
        <v>0.60215053763440862</v>
      </c>
    </row>
    <row r="96" spans="1:47" x14ac:dyDescent="0.2">
      <c r="A96" s="67">
        <v>45457</v>
      </c>
      <c r="B96" s="22" t="s">
        <v>48</v>
      </c>
      <c r="C96" s="26"/>
      <c r="D96" s="22" t="str">
        <f t="shared" si="9"/>
        <v>Fri</v>
      </c>
      <c r="E96" s="26"/>
      <c r="F96" s="24" t="s">
        <v>45</v>
      </c>
      <c r="G96" s="24" t="s">
        <v>46</v>
      </c>
      <c r="H96" s="31" t="s">
        <v>129</v>
      </c>
      <c r="I96" s="50" t="s">
        <v>55</v>
      </c>
      <c r="J96" s="26" t="s">
        <v>58</v>
      </c>
      <c r="K96" s="22">
        <v>4.5</v>
      </c>
      <c r="L96" s="27">
        <v>2</v>
      </c>
      <c r="M96" s="26"/>
      <c r="N96" s="26"/>
      <c r="O96" s="26"/>
      <c r="P96" s="26"/>
      <c r="Q96" s="26"/>
      <c r="R96" s="23">
        <v>1.9</v>
      </c>
      <c r="S96" s="24" t="s">
        <v>53</v>
      </c>
      <c r="T96" s="25">
        <f t="shared" si="10"/>
        <v>3.8</v>
      </c>
      <c r="U96" s="17">
        <f t="shared" si="11"/>
        <v>1.7999999999999998</v>
      </c>
      <c r="V96" s="23">
        <f t="shared" si="16"/>
        <v>33.659999999999997</v>
      </c>
      <c r="W96" s="20">
        <f t="shared" si="17"/>
        <v>213.41</v>
      </c>
      <c r="X96" s="21">
        <f t="shared" si="12"/>
        <v>0.15772456773347077</v>
      </c>
      <c r="Y96" s="49">
        <f t="shared" si="13"/>
        <v>0.33659999999999995</v>
      </c>
      <c r="Z96" s="48">
        <f t="shared" si="14"/>
        <v>3365.9999999999995</v>
      </c>
      <c r="AA96" s="24" t="s">
        <v>53</v>
      </c>
      <c r="AS96" s="8">
        <f t="shared" si="18"/>
        <v>94</v>
      </c>
      <c r="AT96" s="8">
        <v>57</v>
      </c>
      <c r="AU96" s="51">
        <f t="shared" si="15"/>
        <v>0.6063829787234043</v>
      </c>
    </row>
    <row r="97" spans="1:47" x14ac:dyDescent="0.2">
      <c r="A97" s="67">
        <v>45457</v>
      </c>
      <c r="B97" s="22" t="s">
        <v>48</v>
      </c>
      <c r="C97" s="26"/>
      <c r="D97" s="22" t="str">
        <f t="shared" si="9"/>
        <v>Fri</v>
      </c>
      <c r="E97" s="26"/>
      <c r="F97" s="24" t="s">
        <v>45</v>
      </c>
      <c r="G97" s="24" t="s">
        <v>46</v>
      </c>
      <c r="H97" s="31" t="s">
        <v>129</v>
      </c>
      <c r="I97" s="24" t="s">
        <v>125</v>
      </c>
      <c r="J97" s="26" t="s">
        <v>121</v>
      </c>
      <c r="K97" s="22" t="s">
        <v>246</v>
      </c>
      <c r="L97" s="27">
        <v>2</v>
      </c>
      <c r="M97" s="26"/>
      <c r="N97" s="26"/>
      <c r="O97" s="26"/>
      <c r="P97" s="26"/>
      <c r="Q97" s="26"/>
      <c r="R97" s="23">
        <v>1.9</v>
      </c>
      <c r="S97" s="24" t="s">
        <v>50</v>
      </c>
      <c r="T97" s="25" t="str">
        <f t="shared" si="10"/>
        <v>0.00</v>
      </c>
      <c r="U97" s="17">
        <f t="shared" si="11"/>
        <v>-2</v>
      </c>
      <c r="V97" s="23">
        <f t="shared" si="16"/>
        <v>31.659999999999997</v>
      </c>
      <c r="W97" s="20">
        <f t="shared" si="17"/>
        <v>215.41</v>
      </c>
      <c r="X97" s="21">
        <f t="shared" si="12"/>
        <v>0.14697553502622904</v>
      </c>
      <c r="Y97" s="49">
        <f t="shared" si="13"/>
        <v>0.31659999999999999</v>
      </c>
      <c r="Z97" s="48">
        <f t="shared" si="14"/>
        <v>3165.9999999999995</v>
      </c>
      <c r="AA97" s="24" t="s">
        <v>50</v>
      </c>
      <c r="AS97" s="8">
        <f t="shared" si="18"/>
        <v>95</v>
      </c>
      <c r="AT97" s="8">
        <v>56</v>
      </c>
      <c r="AU97" s="51">
        <f t="shared" si="15"/>
        <v>0.58947368421052626</v>
      </c>
    </row>
    <row r="98" spans="1:47" x14ac:dyDescent="0.2">
      <c r="A98" s="67">
        <v>45458</v>
      </c>
      <c r="B98" s="22" t="s">
        <v>48</v>
      </c>
      <c r="C98" s="26"/>
      <c r="D98" s="22" t="str">
        <f t="shared" si="9"/>
        <v>Sat</v>
      </c>
      <c r="E98" s="26"/>
      <c r="F98" s="24" t="s">
        <v>45</v>
      </c>
      <c r="G98" s="24" t="s">
        <v>46</v>
      </c>
      <c r="H98" s="31" t="s">
        <v>129</v>
      </c>
      <c r="I98" s="24" t="s">
        <v>84</v>
      </c>
      <c r="J98" s="26" t="s">
        <v>72</v>
      </c>
      <c r="K98" s="22">
        <v>1.5</v>
      </c>
      <c r="L98" s="27">
        <v>2</v>
      </c>
      <c r="M98" s="26"/>
      <c r="N98" s="26"/>
      <c r="O98" s="26"/>
      <c r="P98" s="26"/>
      <c r="Q98" s="26"/>
      <c r="R98" s="23">
        <v>1.9</v>
      </c>
      <c r="S98" s="24" t="s">
        <v>50</v>
      </c>
      <c r="T98" s="25" t="str">
        <f t="shared" si="10"/>
        <v>0.00</v>
      </c>
      <c r="U98" s="17">
        <f t="shared" si="11"/>
        <v>-2</v>
      </c>
      <c r="V98" s="23">
        <f t="shared" si="16"/>
        <v>29.659999999999997</v>
      </c>
      <c r="W98" s="20">
        <f t="shared" si="17"/>
        <v>217.41</v>
      </c>
      <c r="X98" s="21">
        <f t="shared" si="12"/>
        <v>0.13642426751299386</v>
      </c>
      <c r="Y98" s="49">
        <f t="shared" si="13"/>
        <v>0.29659999999999997</v>
      </c>
      <c r="Z98" s="48">
        <f t="shared" si="14"/>
        <v>2965.9999999999995</v>
      </c>
      <c r="AA98" s="24" t="s">
        <v>50</v>
      </c>
      <c r="AS98" s="8">
        <f t="shared" si="18"/>
        <v>96</v>
      </c>
      <c r="AT98" s="8">
        <v>56</v>
      </c>
      <c r="AU98" s="51">
        <f t="shared" si="15"/>
        <v>0.58333333333333337</v>
      </c>
    </row>
    <row r="99" spans="1:47" x14ac:dyDescent="0.2">
      <c r="A99" s="67">
        <v>45458</v>
      </c>
      <c r="B99" s="22" t="s">
        <v>48</v>
      </c>
      <c r="C99" s="26"/>
      <c r="D99" s="22" t="str">
        <f t="shared" si="9"/>
        <v>Sat</v>
      </c>
      <c r="E99" s="26"/>
      <c r="F99" s="24" t="s">
        <v>45</v>
      </c>
      <c r="G99" s="24" t="s">
        <v>46</v>
      </c>
      <c r="H99" s="31" t="s">
        <v>129</v>
      </c>
      <c r="I99" s="50" t="s">
        <v>126</v>
      </c>
      <c r="J99" s="26" t="s">
        <v>121</v>
      </c>
      <c r="K99" s="22" t="s">
        <v>246</v>
      </c>
      <c r="L99" s="27">
        <v>2</v>
      </c>
      <c r="M99" s="26"/>
      <c r="N99" s="26"/>
      <c r="O99" s="26"/>
      <c r="P99" s="26"/>
      <c r="Q99" s="26"/>
      <c r="R99" s="23">
        <v>2</v>
      </c>
      <c r="S99" s="24" t="s">
        <v>53</v>
      </c>
      <c r="T99" s="25">
        <f t="shared" si="10"/>
        <v>4</v>
      </c>
      <c r="U99" s="17">
        <f t="shared" si="11"/>
        <v>2</v>
      </c>
      <c r="V99" s="23">
        <f t="shared" si="16"/>
        <v>31.659999999999997</v>
      </c>
      <c r="W99" s="20">
        <f t="shared" si="17"/>
        <v>219.41</v>
      </c>
      <c r="X99" s="21">
        <f t="shared" si="12"/>
        <v>0.14429606672439724</v>
      </c>
      <c r="Y99" s="49">
        <f t="shared" si="13"/>
        <v>0.31659999999999999</v>
      </c>
      <c r="Z99" s="48">
        <f t="shared" si="14"/>
        <v>3165.9999999999995</v>
      </c>
      <c r="AA99" s="24" t="s">
        <v>53</v>
      </c>
      <c r="AS99" s="8">
        <f t="shared" si="18"/>
        <v>97</v>
      </c>
      <c r="AT99" s="8">
        <v>58</v>
      </c>
      <c r="AU99" s="51">
        <f t="shared" si="15"/>
        <v>0.59793814432989689</v>
      </c>
    </row>
    <row r="100" spans="1:47" x14ac:dyDescent="0.2">
      <c r="A100" s="67">
        <v>45458</v>
      </c>
      <c r="B100" s="22" t="s">
        <v>48</v>
      </c>
      <c r="C100" s="26"/>
      <c r="D100" s="22" t="str">
        <f t="shared" si="9"/>
        <v>Sat</v>
      </c>
      <c r="E100" s="26"/>
      <c r="F100" s="24" t="s">
        <v>45</v>
      </c>
      <c r="G100" s="24" t="s">
        <v>46</v>
      </c>
      <c r="H100" s="31" t="s">
        <v>129</v>
      </c>
      <c r="I100" s="24" t="s">
        <v>127</v>
      </c>
      <c r="J100" s="26" t="s">
        <v>121</v>
      </c>
      <c r="K100" s="22" t="s">
        <v>246</v>
      </c>
      <c r="L100" s="27">
        <v>2</v>
      </c>
      <c r="M100" s="26"/>
      <c r="N100" s="26"/>
      <c r="O100" s="26"/>
      <c r="P100" s="26"/>
      <c r="Q100" s="26"/>
      <c r="R100" s="23">
        <v>1.91</v>
      </c>
      <c r="S100" s="24" t="s">
        <v>50</v>
      </c>
      <c r="T100" s="25" t="str">
        <f t="shared" si="10"/>
        <v>0.00</v>
      </c>
      <c r="U100" s="17">
        <f t="shared" si="11"/>
        <v>-2</v>
      </c>
      <c r="V100" s="23">
        <f t="shared" si="16"/>
        <v>29.659999999999997</v>
      </c>
      <c r="W100" s="20">
        <f t="shared" si="17"/>
        <v>221.41</v>
      </c>
      <c r="X100" s="21">
        <f t="shared" si="12"/>
        <v>0.13395962241994488</v>
      </c>
      <c r="Y100" s="49">
        <f t="shared" si="13"/>
        <v>0.29659999999999997</v>
      </c>
      <c r="Z100" s="48">
        <f t="shared" si="14"/>
        <v>2965.9999999999995</v>
      </c>
      <c r="AA100" s="24" t="s">
        <v>50</v>
      </c>
      <c r="AS100" s="8">
        <f t="shared" si="18"/>
        <v>98</v>
      </c>
      <c r="AT100" s="8">
        <v>57</v>
      </c>
      <c r="AU100" s="51">
        <f t="shared" si="15"/>
        <v>0.58163265306122447</v>
      </c>
    </row>
    <row r="101" spans="1:47" x14ac:dyDescent="0.2">
      <c r="A101" s="67">
        <v>45459</v>
      </c>
      <c r="B101" s="22" t="s">
        <v>48</v>
      </c>
      <c r="C101" s="26"/>
      <c r="D101" s="22" t="str">
        <f t="shared" si="9"/>
        <v>Sun</v>
      </c>
      <c r="E101" s="26"/>
      <c r="F101" s="24" t="s">
        <v>45</v>
      </c>
      <c r="G101" s="24" t="s">
        <v>46</v>
      </c>
      <c r="H101" s="31" t="s">
        <v>129</v>
      </c>
      <c r="I101" s="24" t="s">
        <v>52</v>
      </c>
      <c r="J101" s="26" t="s">
        <v>61</v>
      </c>
      <c r="K101" s="22">
        <v>7.5</v>
      </c>
      <c r="L101" s="27">
        <v>2</v>
      </c>
      <c r="M101" s="26"/>
      <c r="N101" s="26"/>
      <c r="O101" s="26"/>
      <c r="P101" s="26"/>
      <c r="Q101" s="26"/>
      <c r="R101" s="23">
        <v>1.9</v>
      </c>
      <c r="S101" s="24" t="s">
        <v>50</v>
      </c>
      <c r="T101" s="25" t="str">
        <f t="shared" si="10"/>
        <v>0.00</v>
      </c>
      <c r="U101" s="17">
        <f t="shared" si="11"/>
        <v>-2</v>
      </c>
      <c r="V101" s="23">
        <f t="shared" si="16"/>
        <v>27.659999999999997</v>
      </c>
      <c r="W101" s="20">
        <f t="shared" si="17"/>
        <v>223.41</v>
      </c>
      <c r="X101" s="21">
        <f t="shared" si="12"/>
        <v>0.12380824493084462</v>
      </c>
      <c r="Y101" s="49">
        <f t="shared" si="13"/>
        <v>0.27659999999999996</v>
      </c>
      <c r="Z101" s="48">
        <f t="shared" si="14"/>
        <v>2765.9999999999995</v>
      </c>
      <c r="AA101" s="24" t="s">
        <v>50</v>
      </c>
      <c r="AS101" s="8">
        <f t="shared" si="18"/>
        <v>99</v>
      </c>
      <c r="AT101" s="8">
        <v>57</v>
      </c>
      <c r="AU101" s="51">
        <f t="shared" si="15"/>
        <v>0.5757575757575758</v>
      </c>
    </row>
    <row r="102" spans="1:47" x14ac:dyDescent="0.2">
      <c r="A102" s="67">
        <v>45459</v>
      </c>
      <c r="B102" s="22" t="s">
        <v>48</v>
      </c>
      <c r="C102" s="26"/>
      <c r="D102" s="22" t="str">
        <f t="shared" si="9"/>
        <v>Sun</v>
      </c>
      <c r="E102" s="26"/>
      <c r="F102" s="24" t="s">
        <v>45</v>
      </c>
      <c r="G102" s="24" t="s">
        <v>46</v>
      </c>
      <c r="H102" s="31" t="s">
        <v>129</v>
      </c>
      <c r="I102" s="50" t="s">
        <v>62</v>
      </c>
      <c r="J102" s="26" t="s">
        <v>118</v>
      </c>
      <c r="K102" s="22">
        <v>11.5</v>
      </c>
      <c r="L102" s="27">
        <v>3</v>
      </c>
      <c r="M102" s="26"/>
      <c r="N102" s="26"/>
      <c r="O102" s="26"/>
      <c r="P102" s="26"/>
      <c r="Q102" s="26"/>
      <c r="R102" s="23">
        <v>1.9</v>
      </c>
      <c r="S102" s="24" t="s">
        <v>53</v>
      </c>
      <c r="T102" s="25">
        <f t="shared" si="10"/>
        <v>5.7</v>
      </c>
      <c r="U102" s="17">
        <f t="shared" si="11"/>
        <v>2.7</v>
      </c>
      <c r="V102" s="23">
        <f t="shared" si="16"/>
        <v>30.359999999999996</v>
      </c>
      <c r="W102" s="20">
        <f t="shared" si="17"/>
        <v>226.41</v>
      </c>
      <c r="X102" s="21">
        <f t="shared" si="12"/>
        <v>0.13409301709288457</v>
      </c>
      <c r="Y102" s="49">
        <f t="shared" si="13"/>
        <v>0.30359999999999998</v>
      </c>
      <c r="Z102" s="48">
        <f t="shared" si="14"/>
        <v>3035.9999999999995</v>
      </c>
      <c r="AA102" s="24" t="s">
        <v>53</v>
      </c>
      <c r="AS102" s="8">
        <f t="shared" si="18"/>
        <v>100</v>
      </c>
      <c r="AT102" s="8">
        <v>59</v>
      </c>
      <c r="AU102" s="51">
        <f t="shared" si="15"/>
        <v>0.59</v>
      </c>
    </row>
    <row r="103" spans="1:47" x14ac:dyDescent="0.2">
      <c r="A103" s="67">
        <v>45459</v>
      </c>
      <c r="B103" s="22" t="s">
        <v>48</v>
      </c>
      <c r="C103" s="26"/>
      <c r="D103" s="22" t="str">
        <f t="shared" si="9"/>
        <v>Sun</v>
      </c>
      <c r="E103" s="26"/>
      <c r="F103" s="24" t="s">
        <v>45</v>
      </c>
      <c r="G103" s="24" t="s">
        <v>46</v>
      </c>
      <c r="H103" s="31" t="s">
        <v>129</v>
      </c>
      <c r="I103" s="50" t="s">
        <v>128</v>
      </c>
      <c r="J103" s="26" t="s">
        <v>121</v>
      </c>
      <c r="K103" s="22" t="s">
        <v>245</v>
      </c>
      <c r="L103" s="27">
        <v>2</v>
      </c>
      <c r="M103" s="26"/>
      <c r="N103" s="26"/>
      <c r="O103" s="26"/>
      <c r="P103" s="26"/>
      <c r="Q103" s="26"/>
      <c r="R103" s="23">
        <v>1.91</v>
      </c>
      <c r="S103" s="24" t="s">
        <v>53</v>
      </c>
      <c r="T103" s="25">
        <f t="shared" si="10"/>
        <v>3.82</v>
      </c>
      <c r="U103" s="17">
        <f t="shared" si="11"/>
        <v>1.8199999999999998</v>
      </c>
      <c r="V103" s="23">
        <f t="shared" si="16"/>
        <v>32.179999999999993</v>
      </c>
      <c r="W103" s="20">
        <f t="shared" si="17"/>
        <v>228.41</v>
      </c>
      <c r="X103" s="21">
        <f t="shared" si="12"/>
        <v>0.14088700144477034</v>
      </c>
      <c r="Y103" s="49">
        <f t="shared" si="13"/>
        <v>0.32179999999999992</v>
      </c>
      <c r="Z103" s="48">
        <f t="shared" si="14"/>
        <v>3217.9999999999991</v>
      </c>
      <c r="AA103" s="24" t="s">
        <v>53</v>
      </c>
      <c r="AS103" s="8">
        <f t="shared" si="18"/>
        <v>101</v>
      </c>
      <c r="AT103" s="8">
        <v>60</v>
      </c>
      <c r="AU103" s="51">
        <f t="shared" si="15"/>
        <v>0.59405940594059403</v>
      </c>
    </row>
    <row r="104" spans="1:47" x14ac:dyDescent="0.2">
      <c r="A104" s="67">
        <v>45464</v>
      </c>
      <c r="B104" s="22" t="s">
        <v>48</v>
      </c>
      <c r="C104" s="26"/>
      <c r="D104" s="22" t="str">
        <f t="shared" si="9"/>
        <v>Fri</v>
      </c>
      <c r="E104" s="26"/>
      <c r="F104" s="24" t="s">
        <v>45</v>
      </c>
      <c r="G104" s="24" t="s">
        <v>46</v>
      </c>
      <c r="H104" s="31" t="s">
        <v>132</v>
      </c>
      <c r="I104" s="50" t="s">
        <v>120</v>
      </c>
      <c r="J104" s="26" t="s">
        <v>72</v>
      </c>
      <c r="K104" s="22">
        <v>6.5</v>
      </c>
      <c r="L104" s="27">
        <v>2</v>
      </c>
      <c r="M104" s="26"/>
      <c r="N104" s="26"/>
      <c r="O104" s="26"/>
      <c r="P104" s="26"/>
      <c r="Q104" s="26"/>
      <c r="R104" s="23">
        <v>1.85</v>
      </c>
      <c r="S104" s="24" t="s">
        <v>53</v>
      </c>
      <c r="T104" s="25">
        <f t="shared" si="10"/>
        <v>3.7</v>
      </c>
      <c r="U104" s="17">
        <f t="shared" si="11"/>
        <v>1.7000000000000002</v>
      </c>
      <c r="V104" s="23">
        <f t="shared" si="16"/>
        <v>33.879999999999995</v>
      </c>
      <c r="W104" s="20">
        <f t="shared" si="17"/>
        <v>230.41</v>
      </c>
      <c r="X104" s="21">
        <f t="shared" si="12"/>
        <v>0.14704222906991882</v>
      </c>
      <c r="Y104" s="49">
        <f t="shared" si="13"/>
        <v>0.33879999999999993</v>
      </c>
      <c r="Z104" s="48">
        <f t="shared" si="14"/>
        <v>3387.9999999999995</v>
      </c>
      <c r="AA104" s="24" t="s">
        <v>53</v>
      </c>
      <c r="AS104" s="8">
        <f t="shared" si="18"/>
        <v>102</v>
      </c>
      <c r="AT104" s="8">
        <v>61</v>
      </c>
      <c r="AU104" s="51">
        <f t="shared" si="15"/>
        <v>0.59803921568627449</v>
      </c>
    </row>
    <row r="105" spans="1:47" x14ac:dyDescent="0.2">
      <c r="A105" s="67">
        <v>45465</v>
      </c>
      <c r="B105" s="22" t="s">
        <v>48</v>
      </c>
      <c r="C105" s="26"/>
      <c r="D105" s="22" t="str">
        <f t="shared" si="9"/>
        <v>Sat</v>
      </c>
      <c r="E105" s="26"/>
      <c r="F105" s="24" t="s">
        <v>45</v>
      </c>
      <c r="G105" s="24" t="s">
        <v>46</v>
      </c>
      <c r="H105" s="31" t="s">
        <v>132</v>
      </c>
      <c r="I105" s="24" t="s">
        <v>60</v>
      </c>
      <c r="J105" s="26" t="s">
        <v>68</v>
      </c>
      <c r="K105" s="22">
        <v>8.5</v>
      </c>
      <c r="L105" s="27">
        <v>3</v>
      </c>
      <c r="M105" s="26"/>
      <c r="N105" s="26"/>
      <c r="O105" s="26"/>
      <c r="P105" s="26"/>
      <c r="Q105" s="26"/>
      <c r="R105" s="23">
        <v>1.9</v>
      </c>
      <c r="S105" s="24" t="s">
        <v>50</v>
      </c>
      <c r="T105" s="25" t="str">
        <f t="shared" si="10"/>
        <v>0.00</v>
      </c>
      <c r="U105" s="17">
        <f t="shared" si="11"/>
        <v>-3</v>
      </c>
      <c r="V105" s="23">
        <f t="shared" si="16"/>
        <v>30.879999999999995</v>
      </c>
      <c r="W105" s="20">
        <f t="shared" si="17"/>
        <v>233.41</v>
      </c>
      <c r="X105" s="21">
        <f t="shared" si="12"/>
        <v>0.13229938734415833</v>
      </c>
      <c r="Y105" s="49">
        <f t="shared" si="13"/>
        <v>0.30879999999999996</v>
      </c>
      <c r="Z105" s="48">
        <f t="shared" si="14"/>
        <v>3087.9999999999995</v>
      </c>
      <c r="AA105" s="24" t="s">
        <v>50</v>
      </c>
      <c r="AS105" s="8">
        <f t="shared" si="18"/>
        <v>103</v>
      </c>
      <c r="AT105" s="8">
        <v>60</v>
      </c>
      <c r="AU105" s="51">
        <f t="shared" si="15"/>
        <v>0.58252427184466016</v>
      </c>
    </row>
    <row r="106" spans="1:47" x14ac:dyDescent="0.2">
      <c r="A106" s="67">
        <v>45465</v>
      </c>
      <c r="B106" s="22" t="s">
        <v>48</v>
      </c>
      <c r="C106" s="26"/>
      <c r="D106" s="22" t="str">
        <f t="shared" si="9"/>
        <v>Sat</v>
      </c>
      <c r="E106" s="26"/>
      <c r="F106" s="24" t="s">
        <v>45</v>
      </c>
      <c r="G106" s="24" t="s">
        <v>46</v>
      </c>
      <c r="H106" s="31" t="s">
        <v>132</v>
      </c>
      <c r="I106" s="50" t="s">
        <v>130</v>
      </c>
      <c r="J106" s="26" t="s">
        <v>121</v>
      </c>
      <c r="K106" s="22" t="s">
        <v>245</v>
      </c>
      <c r="L106" s="27">
        <v>2</v>
      </c>
      <c r="M106" s="26"/>
      <c r="N106" s="26"/>
      <c r="O106" s="26"/>
      <c r="P106" s="26"/>
      <c r="Q106" s="26"/>
      <c r="R106" s="23">
        <v>1.85</v>
      </c>
      <c r="S106" s="24" t="s">
        <v>53</v>
      </c>
      <c r="T106" s="25">
        <f t="shared" si="10"/>
        <v>3.7</v>
      </c>
      <c r="U106" s="17">
        <f t="shared" si="11"/>
        <v>1.7000000000000002</v>
      </c>
      <c r="V106" s="23">
        <f t="shared" si="16"/>
        <v>32.58</v>
      </c>
      <c r="W106" s="20">
        <f t="shared" si="17"/>
        <v>235.41</v>
      </c>
      <c r="X106" s="21">
        <f t="shared" si="12"/>
        <v>0.13839683955651841</v>
      </c>
      <c r="Y106" s="49">
        <f t="shared" si="13"/>
        <v>0.32579999999999998</v>
      </c>
      <c r="Z106" s="48">
        <f t="shared" si="14"/>
        <v>3258</v>
      </c>
      <c r="AA106" s="24" t="s">
        <v>53</v>
      </c>
      <c r="AS106" s="8">
        <f t="shared" si="18"/>
        <v>104</v>
      </c>
      <c r="AT106" s="8">
        <v>62</v>
      </c>
      <c r="AU106" s="51">
        <f t="shared" si="15"/>
        <v>0.59615384615384615</v>
      </c>
    </row>
    <row r="107" spans="1:47" x14ac:dyDescent="0.2">
      <c r="A107" s="67">
        <v>45465</v>
      </c>
      <c r="B107" s="22" t="s">
        <v>48</v>
      </c>
      <c r="C107" s="26"/>
      <c r="D107" s="22" t="str">
        <f t="shared" si="9"/>
        <v>Sat</v>
      </c>
      <c r="E107" s="26"/>
      <c r="F107" s="24" t="s">
        <v>45</v>
      </c>
      <c r="G107" s="24" t="s">
        <v>46</v>
      </c>
      <c r="H107" s="31" t="s">
        <v>132</v>
      </c>
      <c r="I107" s="24" t="s">
        <v>61</v>
      </c>
      <c r="J107" s="26" t="s">
        <v>55</v>
      </c>
      <c r="K107" s="22">
        <v>7.5</v>
      </c>
      <c r="L107" s="27">
        <v>2</v>
      </c>
      <c r="M107" s="26"/>
      <c r="N107" s="26"/>
      <c r="O107" s="26"/>
      <c r="P107" s="26"/>
      <c r="Q107" s="26"/>
      <c r="R107" s="23">
        <v>1.9</v>
      </c>
      <c r="S107" s="24" t="s">
        <v>50</v>
      </c>
      <c r="T107" s="25" t="str">
        <f t="shared" si="10"/>
        <v>0.00</v>
      </c>
      <c r="U107" s="17">
        <f t="shared" si="11"/>
        <v>-2</v>
      </c>
      <c r="V107" s="23">
        <f t="shared" si="16"/>
        <v>30.58</v>
      </c>
      <c r="W107" s="20">
        <f t="shared" si="17"/>
        <v>237.41</v>
      </c>
      <c r="X107" s="21">
        <f t="shared" si="12"/>
        <v>0.12880670569900171</v>
      </c>
      <c r="Y107" s="49">
        <f t="shared" si="13"/>
        <v>0.30579999999999996</v>
      </c>
      <c r="Z107" s="48">
        <f t="shared" si="14"/>
        <v>3058</v>
      </c>
      <c r="AA107" s="24" t="s">
        <v>50</v>
      </c>
      <c r="AS107" s="8">
        <f t="shared" si="18"/>
        <v>105</v>
      </c>
      <c r="AT107" s="8">
        <v>61</v>
      </c>
      <c r="AU107" s="51">
        <f t="shared" si="15"/>
        <v>0.580952380952381</v>
      </c>
    </row>
    <row r="108" spans="1:47" x14ac:dyDescent="0.2">
      <c r="A108" s="67">
        <v>45466</v>
      </c>
      <c r="B108" s="22" t="s">
        <v>48</v>
      </c>
      <c r="C108" s="26"/>
      <c r="D108" s="22" t="str">
        <f t="shared" si="9"/>
        <v>Sun</v>
      </c>
      <c r="E108" s="26"/>
      <c r="F108" s="24" t="s">
        <v>45</v>
      </c>
      <c r="G108" s="24" t="s">
        <v>46</v>
      </c>
      <c r="H108" s="31" t="s">
        <v>132</v>
      </c>
      <c r="I108" s="24" t="s">
        <v>131</v>
      </c>
      <c r="J108" s="26" t="s">
        <v>121</v>
      </c>
      <c r="K108" s="22" t="s">
        <v>245</v>
      </c>
      <c r="L108" s="27">
        <v>2</v>
      </c>
      <c r="M108" s="26"/>
      <c r="N108" s="26"/>
      <c r="O108" s="26"/>
      <c r="P108" s="26"/>
      <c r="Q108" s="26"/>
      <c r="R108" s="23">
        <v>1.9</v>
      </c>
      <c r="S108" s="24" t="s">
        <v>50</v>
      </c>
      <c r="T108" s="25" t="str">
        <f t="shared" si="10"/>
        <v>0.00</v>
      </c>
      <c r="U108" s="17">
        <f t="shared" si="11"/>
        <v>-2</v>
      </c>
      <c r="V108" s="23">
        <f t="shared" si="16"/>
        <v>28.58</v>
      </c>
      <c r="W108" s="20">
        <f t="shared" si="17"/>
        <v>239.41</v>
      </c>
      <c r="X108" s="21">
        <f t="shared" si="12"/>
        <v>0.1193768013032037</v>
      </c>
      <c r="Y108" s="49">
        <f t="shared" si="13"/>
        <v>0.2858</v>
      </c>
      <c r="Z108" s="48">
        <f t="shared" si="14"/>
        <v>2858</v>
      </c>
      <c r="AA108" s="24" t="s">
        <v>50</v>
      </c>
      <c r="AS108" s="8">
        <f t="shared" si="18"/>
        <v>106</v>
      </c>
      <c r="AT108" s="8">
        <v>61</v>
      </c>
      <c r="AU108" s="51">
        <f t="shared" si="15"/>
        <v>0.57547169811320753</v>
      </c>
    </row>
    <row r="109" spans="1:47" x14ac:dyDescent="0.2">
      <c r="A109" s="67">
        <v>45466</v>
      </c>
      <c r="B109" s="22" t="s">
        <v>48</v>
      </c>
      <c r="C109" s="26"/>
      <c r="D109" s="22" t="str">
        <f t="shared" si="9"/>
        <v>Sun</v>
      </c>
      <c r="E109" s="26"/>
      <c r="F109" s="24" t="s">
        <v>45</v>
      </c>
      <c r="G109" s="24" t="s">
        <v>46</v>
      </c>
      <c r="H109" s="31" t="s">
        <v>132</v>
      </c>
      <c r="I109" s="24" t="s">
        <v>122</v>
      </c>
      <c r="J109" s="26" t="s">
        <v>65</v>
      </c>
      <c r="K109" s="22">
        <v>-4.5</v>
      </c>
      <c r="L109" s="27">
        <v>2</v>
      </c>
      <c r="M109" s="26"/>
      <c r="N109" s="26"/>
      <c r="O109" s="26"/>
      <c r="P109" s="26"/>
      <c r="Q109" s="26"/>
      <c r="R109" s="23">
        <v>1.91</v>
      </c>
      <c r="S109" s="24" t="s">
        <v>50</v>
      </c>
      <c r="T109" s="25" t="str">
        <f t="shared" si="10"/>
        <v>0.00</v>
      </c>
      <c r="U109" s="17">
        <f t="shared" si="11"/>
        <v>-2</v>
      </c>
      <c r="V109" s="23">
        <f t="shared" si="16"/>
        <v>26.58</v>
      </c>
      <c r="W109" s="20">
        <f t="shared" si="17"/>
        <v>241.41</v>
      </c>
      <c r="X109" s="21">
        <f t="shared" si="12"/>
        <v>0.11010314402883062</v>
      </c>
      <c r="Y109" s="49">
        <f t="shared" si="13"/>
        <v>0.26579999999999998</v>
      </c>
      <c r="Z109" s="48">
        <f t="shared" si="14"/>
        <v>2658</v>
      </c>
      <c r="AA109" s="24" t="s">
        <v>50</v>
      </c>
      <c r="AS109" s="8">
        <f t="shared" si="18"/>
        <v>107</v>
      </c>
      <c r="AT109" s="8">
        <v>61</v>
      </c>
      <c r="AU109" s="51">
        <f t="shared" si="15"/>
        <v>0.57009345794392519</v>
      </c>
    </row>
    <row r="110" spans="1:47" x14ac:dyDescent="0.2">
      <c r="A110" s="67">
        <v>45471</v>
      </c>
      <c r="B110" s="22" t="s">
        <v>48</v>
      </c>
      <c r="C110" s="26"/>
      <c r="D110" s="22" t="str">
        <f t="shared" si="9"/>
        <v>Fri</v>
      </c>
      <c r="E110" s="26"/>
      <c r="F110" s="24" t="s">
        <v>45</v>
      </c>
      <c r="G110" s="24" t="s">
        <v>46</v>
      </c>
      <c r="H110" s="31" t="s">
        <v>133</v>
      </c>
      <c r="I110" s="50" t="s">
        <v>60</v>
      </c>
      <c r="J110" s="26" t="s">
        <v>56</v>
      </c>
      <c r="K110" s="22">
        <v>5.5</v>
      </c>
      <c r="L110" s="27">
        <v>2</v>
      </c>
      <c r="M110" s="26"/>
      <c r="N110" s="26"/>
      <c r="O110" s="26"/>
      <c r="P110" s="26"/>
      <c r="Q110" s="26"/>
      <c r="R110" s="23">
        <v>1.9</v>
      </c>
      <c r="S110" s="24" t="s">
        <v>53</v>
      </c>
      <c r="T110" s="25">
        <f t="shared" si="10"/>
        <v>3.8</v>
      </c>
      <c r="U110" s="17">
        <f t="shared" si="11"/>
        <v>1.7999999999999998</v>
      </c>
      <c r="V110" s="23">
        <f t="shared" si="16"/>
        <v>28.38</v>
      </c>
      <c r="W110" s="20">
        <f t="shared" si="17"/>
        <v>243.41</v>
      </c>
      <c r="X110" s="21">
        <f t="shared" si="12"/>
        <v>0.11659340207879709</v>
      </c>
      <c r="Y110" s="49">
        <f t="shared" si="13"/>
        <v>0.2838</v>
      </c>
      <c r="Z110" s="48">
        <f t="shared" si="14"/>
        <v>2838</v>
      </c>
      <c r="AA110" s="24" t="s">
        <v>53</v>
      </c>
      <c r="AS110" s="8">
        <f t="shared" si="18"/>
        <v>108</v>
      </c>
      <c r="AT110" s="8">
        <v>63</v>
      </c>
      <c r="AU110" s="51">
        <f t="shared" si="15"/>
        <v>0.58333333333333337</v>
      </c>
    </row>
    <row r="111" spans="1:47" x14ac:dyDescent="0.2">
      <c r="A111" s="67">
        <v>45471</v>
      </c>
      <c r="B111" s="22" t="s">
        <v>48</v>
      </c>
      <c r="C111" s="26"/>
      <c r="D111" s="22" t="str">
        <f t="shared" si="9"/>
        <v>Fri</v>
      </c>
      <c r="E111" s="26"/>
      <c r="F111" s="24" t="s">
        <v>45</v>
      </c>
      <c r="G111" s="24" t="s">
        <v>46</v>
      </c>
      <c r="H111" s="31" t="s">
        <v>133</v>
      </c>
      <c r="I111" s="50" t="s">
        <v>134</v>
      </c>
      <c r="J111" s="26" t="s">
        <v>121</v>
      </c>
      <c r="K111" s="22" t="s">
        <v>245</v>
      </c>
      <c r="L111" s="27">
        <v>2</v>
      </c>
      <c r="M111" s="26"/>
      <c r="N111" s="26"/>
      <c r="O111" s="26"/>
      <c r="P111" s="26"/>
      <c r="Q111" s="26"/>
      <c r="R111" s="23">
        <v>1.91</v>
      </c>
      <c r="S111" s="24" t="s">
        <v>53</v>
      </c>
      <c r="T111" s="25">
        <f t="shared" si="10"/>
        <v>3.82</v>
      </c>
      <c r="U111" s="17">
        <f t="shared" si="11"/>
        <v>1.8199999999999998</v>
      </c>
      <c r="V111" s="23">
        <f t="shared" si="16"/>
        <v>30.2</v>
      </c>
      <c r="W111" s="20">
        <f t="shared" si="17"/>
        <v>245.41</v>
      </c>
      <c r="X111" s="21">
        <f t="shared" si="12"/>
        <v>0.12305937003382095</v>
      </c>
      <c r="Y111" s="49">
        <f t="shared" si="13"/>
        <v>0.30199999999999999</v>
      </c>
      <c r="Z111" s="48">
        <f t="shared" si="14"/>
        <v>3020</v>
      </c>
      <c r="AA111" s="24" t="s">
        <v>53</v>
      </c>
      <c r="AB111" s="27">
        <f>IF(($AA111="W"),ROUND(($L111*$R111),2),"0.00")</f>
        <v>3.82</v>
      </c>
      <c r="AC111" s="27">
        <f>-$L111+AB111</f>
        <v>1.8199999999999998</v>
      </c>
      <c r="AD111" s="23">
        <f>AC111+AD110</f>
        <v>1.8199999999999998</v>
      </c>
      <c r="AE111" s="20">
        <f>T111+AE110</f>
        <v>3.82</v>
      </c>
      <c r="AF111" s="21">
        <f>SUM(AD111/AE111)</f>
        <v>0.47643979057591623</v>
      </c>
      <c r="AG111" s="49">
        <f>AD111/100</f>
        <v>1.8199999999999997E-2</v>
      </c>
      <c r="AH111" s="48">
        <f>AD111*100</f>
        <v>181.99999999999997</v>
      </c>
      <c r="AI111" s="24" t="s">
        <v>53</v>
      </c>
      <c r="AJ111" s="27">
        <f>IF(($AA111="W"),ROUND(($L111*$R111),2),"0.00")</f>
        <v>3.82</v>
      </c>
      <c r="AK111" s="27">
        <f>-$L111+AJ111</f>
        <v>1.8199999999999998</v>
      </c>
      <c r="AL111" s="23">
        <f>AK111+AL110</f>
        <v>1.8199999999999998</v>
      </c>
      <c r="AM111" s="20">
        <f>AB111+AM110</f>
        <v>3.82</v>
      </c>
      <c r="AN111" s="21">
        <f>SUM(AL111/AM111)</f>
        <v>0.47643979057591623</v>
      </c>
      <c r="AO111" s="49">
        <f>AL111/100</f>
        <v>1.8199999999999997E-2</v>
      </c>
      <c r="AP111" s="48">
        <f>AL111*100</f>
        <v>181.99999999999997</v>
      </c>
      <c r="AQ111" s="24" t="s">
        <v>53</v>
      </c>
      <c r="AR111" s="27">
        <f>IF(($AA111="W"),ROUND(($L111*$R111),2),"0.00")</f>
        <v>3.82</v>
      </c>
      <c r="AS111" s="8">
        <f t="shared" si="18"/>
        <v>109</v>
      </c>
      <c r="AT111" s="8">
        <v>64</v>
      </c>
      <c r="AU111" s="51">
        <f t="shared" si="15"/>
        <v>0.58715596330275233</v>
      </c>
    </row>
    <row r="112" spans="1:47" x14ac:dyDescent="0.2">
      <c r="A112" s="67">
        <v>45472</v>
      </c>
      <c r="B112" s="22" t="s">
        <v>48</v>
      </c>
      <c r="C112" s="26"/>
      <c r="D112" s="22" t="str">
        <f t="shared" si="9"/>
        <v>Sat</v>
      </c>
      <c r="E112" s="26"/>
      <c r="F112" s="24" t="s">
        <v>45</v>
      </c>
      <c r="G112" s="24" t="s">
        <v>46</v>
      </c>
      <c r="H112" s="31" t="s">
        <v>133</v>
      </c>
      <c r="I112" s="24" t="s">
        <v>137</v>
      </c>
      <c r="J112" s="26" t="s">
        <v>121</v>
      </c>
      <c r="K112" s="22" t="s">
        <v>245</v>
      </c>
      <c r="L112" s="27">
        <v>2</v>
      </c>
      <c r="M112" s="26"/>
      <c r="N112" s="26"/>
      <c r="O112" s="26"/>
      <c r="P112" s="26"/>
      <c r="Q112" s="26"/>
      <c r="R112" s="23">
        <v>1.9</v>
      </c>
      <c r="S112" s="24" t="s">
        <v>50</v>
      </c>
      <c r="T112" s="25" t="str">
        <f t="shared" si="10"/>
        <v>0.00</v>
      </c>
      <c r="U112" s="17">
        <f t="shared" si="11"/>
        <v>-2</v>
      </c>
      <c r="V112" s="23">
        <f t="shared" si="16"/>
        <v>28.2</v>
      </c>
      <c r="W112" s="20">
        <f t="shared" si="17"/>
        <v>247.41</v>
      </c>
      <c r="X112" s="21">
        <f t="shared" si="12"/>
        <v>0.1139808415181278</v>
      </c>
      <c r="Y112" s="49">
        <f t="shared" si="13"/>
        <v>0.28199999999999997</v>
      </c>
      <c r="Z112" s="48">
        <f t="shared" si="14"/>
        <v>2820</v>
      </c>
      <c r="AA112" s="24" t="s">
        <v>50</v>
      </c>
      <c r="AS112" s="8">
        <f t="shared" si="18"/>
        <v>110</v>
      </c>
      <c r="AT112" s="8">
        <v>63</v>
      </c>
      <c r="AU112" s="51">
        <f t="shared" si="15"/>
        <v>0.57272727272727275</v>
      </c>
    </row>
    <row r="113" spans="1:47" x14ac:dyDescent="0.2">
      <c r="A113" s="67">
        <v>45473</v>
      </c>
      <c r="B113" s="22" t="s">
        <v>48</v>
      </c>
      <c r="C113" s="26"/>
      <c r="D113" s="22" t="str">
        <f t="shared" si="9"/>
        <v>Sun</v>
      </c>
      <c r="E113" s="26"/>
      <c r="F113" s="24" t="s">
        <v>45</v>
      </c>
      <c r="G113" s="24" t="s">
        <v>46</v>
      </c>
      <c r="H113" s="31" t="s">
        <v>133</v>
      </c>
      <c r="I113" s="24" t="s">
        <v>135</v>
      </c>
      <c r="J113" s="26" t="s">
        <v>52</v>
      </c>
      <c r="K113" s="22">
        <v>1.5</v>
      </c>
      <c r="L113" s="27">
        <v>2</v>
      </c>
      <c r="M113" s="26"/>
      <c r="N113" s="26"/>
      <c r="O113" s="26"/>
      <c r="P113" s="26"/>
      <c r="Q113" s="26"/>
      <c r="R113" s="23">
        <v>1.9</v>
      </c>
      <c r="S113" s="24" t="s">
        <v>50</v>
      </c>
      <c r="T113" s="25" t="str">
        <f t="shared" si="10"/>
        <v>0.00</v>
      </c>
      <c r="U113" s="17">
        <f t="shared" si="11"/>
        <v>-2</v>
      </c>
      <c r="V113" s="23">
        <f t="shared" si="16"/>
        <v>26.2</v>
      </c>
      <c r="W113" s="20">
        <f t="shared" si="17"/>
        <v>249.41</v>
      </c>
      <c r="X113" s="21">
        <f t="shared" si="12"/>
        <v>0.10504791307485666</v>
      </c>
      <c r="Y113" s="49">
        <f t="shared" si="13"/>
        <v>0.26200000000000001</v>
      </c>
      <c r="Z113" s="48">
        <f t="shared" si="14"/>
        <v>2620</v>
      </c>
      <c r="AA113" s="24" t="s">
        <v>50</v>
      </c>
      <c r="AS113" s="8">
        <f t="shared" si="18"/>
        <v>111</v>
      </c>
      <c r="AT113" s="8">
        <v>63</v>
      </c>
      <c r="AU113" s="51">
        <f t="shared" si="15"/>
        <v>0.56756756756756754</v>
      </c>
    </row>
    <row r="114" spans="1:47" x14ac:dyDescent="0.2">
      <c r="A114" s="67">
        <v>45473</v>
      </c>
      <c r="B114" s="22" t="s">
        <v>48</v>
      </c>
      <c r="C114" s="26"/>
      <c r="D114" s="22" t="str">
        <f t="shared" si="9"/>
        <v>Sun</v>
      </c>
      <c r="E114" s="26"/>
      <c r="F114" s="24" t="s">
        <v>45</v>
      </c>
      <c r="G114" s="24" t="s">
        <v>46</v>
      </c>
      <c r="H114" s="31" t="s">
        <v>133</v>
      </c>
      <c r="I114" s="50" t="s">
        <v>136</v>
      </c>
      <c r="J114" s="26" t="s">
        <v>121</v>
      </c>
      <c r="K114" s="22" t="s">
        <v>245</v>
      </c>
      <c r="L114" s="27">
        <v>2</v>
      </c>
      <c r="M114" s="26"/>
      <c r="N114" s="26"/>
      <c r="O114" s="26"/>
      <c r="P114" s="26"/>
      <c r="Q114" s="26"/>
      <c r="R114" s="23">
        <v>1.87</v>
      </c>
      <c r="S114" s="24" t="s">
        <v>53</v>
      </c>
      <c r="T114" s="25">
        <f t="shared" si="10"/>
        <v>3.74</v>
      </c>
      <c r="U114" s="17">
        <f t="shared" si="11"/>
        <v>1.7400000000000002</v>
      </c>
      <c r="V114" s="23">
        <f t="shared" si="16"/>
        <v>27.939999999999998</v>
      </c>
      <c r="W114" s="20">
        <f t="shared" si="17"/>
        <v>251.41</v>
      </c>
      <c r="X114" s="21">
        <f t="shared" si="12"/>
        <v>0.11113320870291554</v>
      </c>
      <c r="Y114" s="49">
        <f t="shared" si="13"/>
        <v>0.27939999999999998</v>
      </c>
      <c r="Z114" s="48">
        <f t="shared" si="14"/>
        <v>2794</v>
      </c>
      <c r="AA114" s="24" t="s">
        <v>53</v>
      </c>
      <c r="AS114" s="8">
        <f t="shared" si="18"/>
        <v>112</v>
      </c>
      <c r="AT114" s="8">
        <v>65</v>
      </c>
      <c r="AU114" s="51">
        <f t="shared" si="15"/>
        <v>0.5803571428571429</v>
      </c>
    </row>
    <row r="115" spans="1:47" x14ac:dyDescent="0.2">
      <c r="A115" s="67">
        <v>45473</v>
      </c>
      <c r="B115" s="22" t="s">
        <v>48</v>
      </c>
      <c r="C115" s="26"/>
      <c r="D115" s="22" t="str">
        <f t="shared" si="9"/>
        <v>Sun</v>
      </c>
      <c r="E115" s="26"/>
      <c r="F115" s="24" t="s">
        <v>45</v>
      </c>
      <c r="G115" s="24" t="s">
        <v>46</v>
      </c>
      <c r="H115" s="31" t="s">
        <v>133</v>
      </c>
      <c r="I115" s="50" t="s">
        <v>69</v>
      </c>
      <c r="J115" s="26" t="s">
        <v>118</v>
      </c>
      <c r="K115" s="22">
        <v>12.5</v>
      </c>
      <c r="L115" s="27">
        <v>2</v>
      </c>
      <c r="M115" s="26"/>
      <c r="N115" s="26"/>
      <c r="O115" s="26"/>
      <c r="P115" s="26"/>
      <c r="Q115" s="26"/>
      <c r="R115" s="23">
        <v>1.9</v>
      </c>
      <c r="S115" s="24" t="s">
        <v>53</v>
      </c>
      <c r="T115" s="25">
        <f t="shared" si="10"/>
        <v>3.8</v>
      </c>
      <c r="U115" s="17">
        <f t="shared" si="11"/>
        <v>1.7999999999999998</v>
      </c>
      <c r="V115" s="23">
        <f t="shared" si="16"/>
        <v>29.74</v>
      </c>
      <c r="W115" s="20">
        <f t="shared" si="17"/>
        <v>253.41</v>
      </c>
      <c r="X115" s="21">
        <f t="shared" si="12"/>
        <v>0.11735922023598121</v>
      </c>
      <c r="Y115" s="49">
        <f t="shared" si="13"/>
        <v>0.2974</v>
      </c>
      <c r="Z115" s="48">
        <f t="shared" si="14"/>
        <v>2974</v>
      </c>
      <c r="AA115" s="24" t="s">
        <v>53</v>
      </c>
      <c r="AS115" s="8">
        <f t="shared" si="18"/>
        <v>113</v>
      </c>
      <c r="AT115" s="8">
        <v>66</v>
      </c>
      <c r="AU115" s="51">
        <f t="shared" si="15"/>
        <v>0.58407079646017701</v>
      </c>
    </row>
    <row r="116" spans="1:47" x14ac:dyDescent="0.2">
      <c r="A116" s="67">
        <v>45478</v>
      </c>
      <c r="B116" s="22" t="s">
        <v>48</v>
      </c>
      <c r="C116" s="26"/>
      <c r="D116" s="22" t="str">
        <f t="shared" si="9"/>
        <v>Fri</v>
      </c>
      <c r="E116" s="26"/>
      <c r="F116" s="24" t="s">
        <v>45</v>
      </c>
      <c r="G116" s="24" t="s">
        <v>46</v>
      </c>
      <c r="H116" s="31" t="s">
        <v>138</v>
      </c>
      <c r="I116" s="50" t="s">
        <v>103</v>
      </c>
      <c r="J116" s="26" t="s">
        <v>56</v>
      </c>
      <c r="K116" s="22">
        <v>8.5</v>
      </c>
      <c r="L116" s="27">
        <v>2</v>
      </c>
      <c r="M116" s="26"/>
      <c r="N116" s="26"/>
      <c r="O116" s="26"/>
      <c r="P116" s="26"/>
      <c r="Q116" s="26"/>
      <c r="R116" s="23">
        <v>1.85</v>
      </c>
      <c r="S116" s="24" t="s">
        <v>53</v>
      </c>
      <c r="T116" s="25">
        <f t="shared" si="10"/>
        <v>3.7</v>
      </c>
      <c r="U116" s="17">
        <f t="shared" si="11"/>
        <v>1.7000000000000002</v>
      </c>
      <c r="V116" s="23">
        <f t="shared" si="16"/>
        <v>31.439999999999998</v>
      </c>
      <c r="W116" s="20">
        <f t="shared" si="17"/>
        <v>255.41</v>
      </c>
      <c r="X116" s="21">
        <f t="shared" si="12"/>
        <v>0.12309619826944912</v>
      </c>
      <c r="Y116" s="49">
        <f t="shared" si="13"/>
        <v>0.31439999999999996</v>
      </c>
      <c r="Z116" s="48">
        <f t="shared" si="14"/>
        <v>3144</v>
      </c>
      <c r="AA116" s="24" t="s">
        <v>53</v>
      </c>
      <c r="AS116" s="8">
        <f t="shared" si="18"/>
        <v>114</v>
      </c>
      <c r="AT116" s="8">
        <v>67</v>
      </c>
      <c r="AU116" s="51">
        <f t="shared" si="15"/>
        <v>0.58771929824561409</v>
      </c>
    </row>
    <row r="117" spans="1:47" x14ac:dyDescent="0.2">
      <c r="A117" s="67">
        <v>45479</v>
      </c>
      <c r="B117" s="22" t="s">
        <v>48</v>
      </c>
      <c r="C117" s="26"/>
      <c r="D117" s="22" t="str">
        <f t="shared" si="9"/>
        <v>Sat</v>
      </c>
      <c r="E117" s="26"/>
      <c r="F117" s="24" t="s">
        <v>45</v>
      </c>
      <c r="G117" s="24" t="s">
        <v>46</v>
      </c>
      <c r="H117" s="31" t="s">
        <v>138</v>
      </c>
      <c r="I117" s="50" t="s">
        <v>84</v>
      </c>
      <c r="J117" s="26" t="s">
        <v>60</v>
      </c>
      <c r="K117" s="22">
        <v>6.5</v>
      </c>
      <c r="L117" s="27">
        <v>2</v>
      </c>
      <c r="M117" s="26"/>
      <c r="N117" s="26"/>
      <c r="O117" s="26"/>
      <c r="P117" s="26"/>
      <c r="Q117" s="26"/>
      <c r="R117" s="23">
        <v>1.9</v>
      </c>
      <c r="S117" s="24" t="s">
        <v>53</v>
      </c>
      <c r="T117" s="25">
        <f t="shared" si="10"/>
        <v>3.8</v>
      </c>
      <c r="U117" s="17">
        <f t="shared" si="11"/>
        <v>1.7999999999999998</v>
      </c>
      <c r="V117" s="23">
        <f t="shared" si="16"/>
        <v>33.239999999999995</v>
      </c>
      <c r="W117" s="20">
        <f t="shared" si="17"/>
        <v>257.40999999999997</v>
      </c>
      <c r="X117" s="21">
        <f t="shared" si="12"/>
        <v>0.12913251233440814</v>
      </c>
      <c r="Y117" s="49">
        <f t="shared" si="13"/>
        <v>0.33239999999999997</v>
      </c>
      <c r="Z117" s="48">
        <f t="shared" si="14"/>
        <v>3323.9999999999995</v>
      </c>
      <c r="AA117" s="24" t="s">
        <v>53</v>
      </c>
      <c r="AS117" s="8">
        <f t="shared" si="18"/>
        <v>115</v>
      </c>
      <c r="AT117" s="8">
        <v>68</v>
      </c>
      <c r="AU117" s="51">
        <f t="shared" si="15"/>
        <v>0.59130434782608698</v>
      </c>
    </row>
    <row r="118" spans="1:47" x14ac:dyDescent="0.2">
      <c r="A118" s="67">
        <v>45479</v>
      </c>
      <c r="B118" s="22" t="s">
        <v>48</v>
      </c>
      <c r="C118" s="26"/>
      <c r="D118" s="22" t="str">
        <f t="shared" si="9"/>
        <v>Sat</v>
      </c>
      <c r="E118" s="26"/>
      <c r="F118" s="24" t="s">
        <v>45</v>
      </c>
      <c r="G118" s="24" t="s">
        <v>46</v>
      </c>
      <c r="H118" s="31" t="s">
        <v>138</v>
      </c>
      <c r="I118" s="50" t="s">
        <v>139</v>
      </c>
      <c r="J118" s="26" t="s">
        <v>121</v>
      </c>
      <c r="K118" s="22" t="s">
        <v>245</v>
      </c>
      <c r="L118" s="27">
        <v>2</v>
      </c>
      <c r="M118" s="26"/>
      <c r="N118" s="26"/>
      <c r="O118" s="26"/>
      <c r="P118" s="26"/>
      <c r="Q118" s="26"/>
      <c r="R118" s="23">
        <v>1.86</v>
      </c>
      <c r="S118" s="24" t="s">
        <v>53</v>
      </c>
      <c r="T118" s="25">
        <f t="shared" si="10"/>
        <v>3.72</v>
      </c>
      <c r="U118" s="17">
        <f t="shared" si="11"/>
        <v>1.7200000000000002</v>
      </c>
      <c r="V118" s="23">
        <f t="shared" si="16"/>
        <v>34.959999999999994</v>
      </c>
      <c r="W118" s="20">
        <f t="shared" si="17"/>
        <v>259.40999999999997</v>
      </c>
      <c r="X118" s="21">
        <f t="shared" si="12"/>
        <v>0.13476735669403647</v>
      </c>
      <c r="Y118" s="49">
        <f t="shared" si="13"/>
        <v>0.34959999999999991</v>
      </c>
      <c r="Z118" s="48">
        <f t="shared" si="14"/>
        <v>3495.9999999999995</v>
      </c>
      <c r="AA118" s="24" t="s">
        <v>53</v>
      </c>
      <c r="AS118" s="8">
        <f t="shared" si="18"/>
        <v>116</v>
      </c>
      <c r="AT118" s="8">
        <v>69</v>
      </c>
      <c r="AU118" s="51">
        <f t="shared" si="15"/>
        <v>0.59482758620689657</v>
      </c>
    </row>
    <row r="119" spans="1:47" x14ac:dyDescent="0.2">
      <c r="A119" s="67">
        <v>45479</v>
      </c>
      <c r="B119" s="22" t="s">
        <v>48</v>
      </c>
      <c r="C119" s="26"/>
      <c r="D119" s="22" t="str">
        <f t="shared" si="9"/>
        <v>Sat</v>
      </c>
      <c r="E119" s="26"/>
      <c r="F119" s="24" t="s">
        <v>45</v>
      </c>
      <c r="G119" s="24" t="s">
        <v>46</v>
      </c>
      <c r="H119" s="31" t="s">
        <v>138</v>
      </c>
      <c r="I119" s="24" t="s">
        <v>140</v>
      </c>
      <c r="J119" s="26" t="s">
        <v>121</v>
      </c>
      <c r="K119" s="22" t="s">
        <v>245</v>
      </c>
      <c r="L119" s="27">
        <v>2</v>
      </c>
      <c r="M119" s="26"/>
      <c r="N119" s="26"/>
      <c r="O119" s="26"/>
      <c r="P119" s="26"/>
      <c r="Q119" s="26"/>
      <c r="R119" s="23">
        <v>1.92</v>
      </c>
      <c r="S119" s="24" t="s">
        <v>50</v>
      </c>
      <c r="T119" s="25" t="str">
        <f t="shared" si="10"/>
        <v>0.00</v>
      </c>
      <c r="U119" s="17">
        <f t="shared" si="11"/>
        <v>-2</v>
      </c>
      <c r="V119" s="23">
        <f t="shared" si="16"/>
        <v>32.959999999999994</v>
      </c>
      <c r="W119" s="20">
        <f t="shared" si="17"/>
        <v>261.40999999999997</v>
      </c>
      <c r="X119" s="21">
        <f t="shared" si="12"/>
        <v>0.12608545962281473</v>
      </c>
      <c r="Y119" s="49">
        <f t="shared" si="13"/>
        <v>0.32959999999999995</v>
      </c>
      <c r="Z119" s="48">
        <f t="shared" si="14"/>
        <v>3295.9999999999995</v>
      </c>
      <c r="AA119" s="24" t="s">
        <v>50</v>
      </c>
      <c r="AS119" s="8">
        <f t="shared" si="18"/>
        <v>117</v>
      </c>
      <c r="AT119" s="8">
        <v>68</v>
      </c>
      <c r="AU119" s="51">
        <f t="shared" si="15"/>
        <v>0.58119658119658124</v>
      </c>
    </row>
    <row r="120" spans="1:47" x14ac:dyDescent="0.2">
      <c r="A120" s="67">
        <v>45479</v>
      </c>
      <c r="B120" s="22" t="s">
        <v>48</v>
      </c>
      <c r="C120" s="26"/>
      <c r="D120" s="22" t="str">
        <f t="shared" si="9"/>
        <v>Sat</v>
      </c>
      <c r="E120" s="26"/>
      <c r="F120" s="24" t="s">
        <v>45</v>
      </c>
      <c r="G120" s="24" t="s">
        <v>46</v>
      </c>
      <c r="H120" s="31" t="s">
        <v>138</v>
      </c>
      <c r="I120" s="50" t="s">
        <v>61</v>
      </c>
      <c r="J120" s="26" t="s">
        <v>69</v>
      </c>
      <c r="K120" s="22">
        <v>2.5</v>
      </c>
      <c r="L120" s="27">
        <v>2</v>
      </c>
      <c r="M120" s="26"/>
      <c r="N120" s="26"/>
      <c r="O120" s="26"/>
      <c r="P120" s="26"/>
      <c r="Q120" s="26"/>
      <c r="R120" s="23">
        <v>1.9</v>
      </c>
      <c r="S120" s="24" t="s">
        <v>53</v>
      </c>
      <c r="T120" s="25">
        <f t="shared" si="10"/>
        <v>3.8</v>
      </c>
      <c r="U120" s="17">
        <f t="shared" si="11"/>
        <v>1.7999999999999998</v>
      </c>
      <c r="V120" s="23">
        <f t="shared" si="16"/>
        <v>34.759999999999991</v>
      </c>
      <c r="W120" s="20">
        <f t="shared" si="17"/>
        <v>263.40999999999997</v>
      </c>
      <c r="X120" s="21">
        <f t="shared" si="12"/>
        <v>0.13196158080558823</v>
      </c>
      <c r="Y120" s="49">
        <f t="shared" si="13"/>
        <v>0.34759999999999991</v>
      </c>
      <c r="Z120" s="48">
        <f t="shared" si="14"/>
        <v>3475.9999999999991</v>
      </c>
      <c r="AA120" s="24" t="s">
        <v>53</v>
      </c>
      <c r="AS120" s="8">
        <f t="shared" si="18"/>
        <v>118</v>
      </c>
      <c r="AT120" s="8">
        <v>70</v>
      </c>
      <c r="AU120" s="51">
        <f t="shared" si="15"/>
        <v>0.59322033898305082</v>
      </c>
    </row>
    <row r="121" spans="1:47" x14ac:dyDescent="0.2">
      <c r="A121" s="67">
        <v>45480</v>
      </c>
      <c r="B121" s="22" t="s">
        <v>48</v>
      </c>
      <c r="C121" s="26"/>
      <c r="D121" s="22" t="str">
        <f t="shared" si="9"/>
        <v>Sun</v>
      </c>
      <c r="E121" s="26"/>
      <c r="F121" s="24" t="s">
        <v>45</v>
      </c>
      <c r="G121" s="24" t="s">
        <v>46</v>
      </c>
      <c r="H121" s="31" t="s">
        <v>138</v>
      </c>
      <c r="I121" s="50" t="s">
        <v>141</v>
      </c>
      <c r="J121" s="26" t="s">
        <v>121</v>
      </c>
      <c r="K121" s="22" t="s">
        <v>245</v>
      </c>
      <c r="L121" s="27">
        <v>2</v>
      </c>
      <c r="M121" s="26"/>
      <c r="N121" s="26"/>
      <c r="O121" s="26"/>
      <c r="P121" s="26"/>
      <c r="Q121" s="26"/>
      <c r="R121" s="23">
        <v>1.94</v>
      </c>
      <c r="S121" s="24" t="s">
        <v>53</v>
      </c>
      <c r="T121" s="25">
        <f t="shared" si="10"/>
        <v>3.88</v>
      </c>
      <c r="U121" s="17">
        <f t="shared" si="11"/>
        <v>1.88</v>
      </c>
      <c r="V121" s="23">
        <f t="shared" si="16"/>
        <v>36.639999999999993</v>
      </c>
      <c r="W121" s="20">
        <f t="shared" si="17"/>
        <v>265.40999999999997</v>
      </c>
      <c r="X121" s="21">
        <f t="shared" si="12"/>
        <v>0.13805056327945442</v>
      </c>
      <c r="Y121" s="49">
        <f t="shared" si="13"/>
        <v>0.36639999999999995</v>
      </c>
      <c r="Z121" s="48">
        <f t="shared" si="14"/>
        <v>3663.9999999999995</v>
      </c>
      <c r="AA121" s="24" t="s">
        <v>53</v>
      </c>
      <c r="AS121" s="8">
        <f t="shared" si="18"/>
        <v>119</v>
      </c>
      <c r="AT121" s="8">
        <v>71</v>
      </c>
      <c r="AU121" s="51">
        <f t="shared" si="15"/>
        <v>0.59663865546218486</v>
      </c>
    </row>
    <row r="122" spans="1:47" x14ac:dyDescent="0.2">
      <c r="A122" s="67">
        <v>45485</v>
      </c>
      <c r="B122" s="22" t="s">
        <v>48</v>
      </c>
      <c r="C122" s="26"/>
      <c r="D122" s="22" t="str">
        <f t="shared" si="9"/>
        <v>Fri</v>
      </c>
      <c r="E122" s="26"/>
      <c r="F122" s="24" t="s">
        <v>45</v>
      </c>
      <c r="G122" s="24" t="s">
        <v>46</v>
      </c>
      <c r="H122" s="31" t="s">
        <v>142</v>
      </c>
      <c r="I122" s="50" t="s">
        <v>240</v>
      </c>
      <c r="J122" s="26" t="s">
        <v>121</v>
      </c>
      <c r="K122" s="22" t="s">
        <v>59</v>
      </c>
      <c r="L122" s="27">
        <v>2</v>
      </c>
      <c r="M122" s="26"/>
      <c r="N122" s="26"/>
      <c r="O122" s="26"/>
      <c r="P122" s="26"/>
      <c r="Q122" s="26"/>
      <c r="R122" s="23">
        <v>2.94</v>
      </c>
      <c r="S122" s="24" t="s">
        <v>53</v>
      </c>
      <c r="T122" s="25">
        <f t="shared" si="10"/>
        <v>5.88</v>
      </c>
      <c r="U122" s="17">
        <f t="shared" si="11"/>
        <v>3.88</v>
      </c>
      <c r="V122" s="23">
        <f t="shared" si="16"/>
        <v>40.519999999999996</v>
      </c>
      <c r="W122" s="20">
        <f t="shared" si="17"/>
        <v>267.40999999999997</v>
      </c>
      <c r="X122" s="21">
        <f t="shared" si="12"/>
        <v>0.15152761676825849</v>
      </c>
      <c r="Y122" s="49">
        <f t="shared" si="13"/>
        <v>0.40519999999999995</v>
      </c>
      <c r="Z122" s="48">
        <f t="shared" si="14"/>
        <v>4051.9999999999995</v>
      </c>
      <c r="AA122" s="24" t="s">
        <v>53</v>
      </c>
      <c r="AS122" s="8">
        <f t="shared" si="18"/>
        <v>120</v>
      </c>
      <c r="AT122" s="8">
        <v>72</v>
      </c>
      <c r="AU122" s="51">
        <f t="shared" si="15"/>
        <v>0.6</v>
      </c>
    </row>
    <row r="123" spans="1:47" x14ac:dyDescent="0.2">
      <c r="A123" s="67">
        <v>45486</v>
      </c>
      <c r="B123" s="22" t="s">
        <v>48</v>
      </c>
      <c r="C123" s="26"/>
      <c r="D123" s="22" t="str">
        <f t="shared" si="9"/>
        <v>Sat</v>
      </c>
      <c r="E123" s="26"/>
      <c r="F123" s="24" t="s">
        <v>45</v>
      </c>
      <c r="G123" s="24" t="s">
        <v>46</v>
      </c>
      <c r="H123" s="31" t="s">
        <v>142</v>
      </c>
      <c r="I123" s="24" t="s">
        <v>143</v>
      </c>
      <c r="J123" s="26" t="s">
        <v>121</v>
      </c>
      <c r="K123" s="22" t="s">
        <v>246</v>
      </c>
      <c r="L123" s="27">
        <v>2</v>
      </c>
      <c r="M123" s="26"/>
      <c r="N123" s="26"/>
      <c r="O123" s="26"/>
      <c r="P123" s="26"/>
      <c r="Q123" s="26"/>
      <c r="R123" s="23">
        <v>1.9</v>
      </c>
      <c r="S123" s="24" t="s">
        <v>50</v>
      </c>
      <c r="T123" s="25" t="str">
        <f t="shared" si="10"/>
        <v>0.00</v>
      </c>
      <c r="U123" s="17">
        <f t="shared" si="11"/>
        <v>-2</v>
      </c>
      <c r="V123" s="23">
        <f t="shared" si="16"/>
        <v>38.519999999999996</v>
      </c>
      <c r="W123" s="20">
        <f t="shared" si="17"/>
        <v>269.40999999999997</v>
      </c>
      <c r="X123" s="21">
        <f t="shared" si="12"/>
        <v>0.14297910248320403</v>
      </c>
      <c r="Y123" s="49">
        <f t="shared" si="13"/>
        <v>0.38519999999999999</v>
      </c>
      <c r="Z123" s="48">
        <f t="shared" si="14"/>
        <v>3851.9999999999995</v>
      </c>
      <c r="AA123" s="24" t="s">
        <v>50</v>
      </c>
      <c r="AS123" s="8">
        <f t="shared" si="18"/>
        <v>121</v>
      </c>
      <c r="AT123" s="8">
        <v>71</v>
      </c>
      <c r="AU123" s="51">
        <f t="shared" si="15"/>
        <v>0.58677685950413228</v>
      </c>
    </row>
    <row r="124" spans="1:47" x14ac:dyDescent="0.2">
      <c r="A124" s="67">
        <v>45486</v>
      </c>
      <c r="B124" s="22" t="s">
        <v>48</v>
      </c>
      <c r="C124" s="26"/>
      <c r="D124" s="22" t="str">
        <f t="shared" si="9"/>
        <v>Sat</v>
      </c>
      <c r="E124" s="26"/>
      <c r="F124" s="24" t="s">
        <v>45</v>
      </c>
      <c r="G124" s="24" t="s">
        <v>46</v>
      </c>
      <c r="H124" s="31" t="s">
        <v>142</v>
      </c>
      <c r="I124" s="50" t="s">
        <v>52</v>
      </c>
      <c r="J124" s="26" t="s">
        <v>58</v>
      </c>
      <c r="K124" s="22">
        <v>6.5</v>
      </c>
      <c r="L124" s="27">
        <v>3</v>
      </c>
      <c r="M124" s="26"/>
      <c r="N124" s="26"/>
      <c r="O124" s="26"/>
      <c r="P124" s="26"/>
      <c r="Q124" s="26"/>
      <c r="R124" s="23">
        <v>1.85</v>
      </c>
      <c r="S124" s="24" t="s">
        <v>53</v>
      </c>
      <c r="T124" s="25">
        <f t="shared" si="10"/>
        <v>5.55</v>
      </c>
      <c r="U124" s="17">
        <f t="shared" si="11"/>
        <v>2.5499999999999998</v>
      </c>
      <c r="V124" s="23">
        <f t="shared" si="16"/>
        <v>41.069999999999993</v>
      </c>
      <c r="W124" s="20">
        <f t="shared" si="17"/>
        <v>272.40999999999997</v>
      </c>
      <c r="X124" s="21">
        <f t="shared" si="12"/>
        <v>0.15076539040417017</v>
      </c>
      <c r="Y124" s="49">
        <f t="shared" si="13"/>
        <v>0.41069999999999995</v>
      </c>
      <c r="Z124" s="48">
        <f t="shared" si="14"/>
        <v>4106.9999999999991</v>
      </c>
      <c r="AA124" s="24" t="s">
        <v>53</v>
      </c>
      <c r="AS124" s="8">
        <f t="shared" si="18"/>
        <v>122</v>
      </c>
      <c r="AT124" s="8">
        <v>73</v>
      </c>
      <c r="AU124" s="51">
        <f t="shared" si="15"/>
        <v>0.59836065573770492</v>
      </c>
    </row>
    <row r="125" spans="1:47" x14ac:dyDescent="0.2">
      <c r="A125" s="67">
        <v>45490</v>
      </c>
      <c r="B125" s="22" t="s">
        <v>48</v>
      </c>
      <c r="C125" s="26"/>
      <c r="D125" s="22" t="str">
        <f t="shared" si="9"/>
        <v>Wed</v>
      </c>
      <c r="E125" s="26"/>
      <c r="F125" s="24" t="s">
        <v>45</v>
      </c>
      <c r="G125" s="24" t="s">
        <v>153</v>
      </c>
      <c r="H125" s="31" t="s">
        <v>648</v>
      </c>
      <c r="I125" s="24" t="s">
        <v>151</v>
      </c>
      <c r="J125" s="26" t="s">
        <v>152</v>
      </c>
      <c r="K125" s="22" t="s">
        <v>47</v>
      </c>
      <c r="L125" s="27">
        <v>5</v>
      </c>
      <c r="M125" s="26"/>
      <c r="N125" s="26"/>
      <c r="O125" s="26"/>
      <c r="P125" s="26"/>
      <c r="Q125" s="26"/>
      <c r="R125" s="23">
        <v>1.68</v>
      </c>
      <c r="S125" s="24" t="s">
        <v>50</v>
      </c>
      <c r="T125" s="25" t="str">
        <f t="shared" si="10"/>
        <v>0.00</v>
      </c>
      <c r="U125" s="17">
        <f t="shared" si="11"/>
        <v>-5</v>
      </c>
      <c r="V125" s="23">
        <f t="shared" si="16"/>
        <v>36.069999999999993</v>
      </c>
      <c r="W125" s="20">
        <f t="shared" si="17"/>
        <v>277.40999999999997</v>
      </c>
      <c r="X125" s="21">
        <f t="shared" si="12"/>
        <v>0.13002415197721784</v>
      </c>
      <c r="Y125" s="49">
        <f t="shared" si="13"/>
        <v>0.36069999999999991</v>
      </c>
      <c r="Z125" s="48">
        <f t="shared" si="14"/>
        <v>3606.9999999999991</v>
      </c>
      <c r="AA125" s="24" t="s">
        <v>50</v>
      </c>
      <c r="AS125" s="8">
        <f t="shared" si="18"/>
        <v>123</v>
      </c>
      <c r="AT125" s="8">
        <v>73</v>
      </c>
      <c r="AU125" s="51">
        <f t="shared" si="15"/>
        <v>0.5934959349593496</v>
      </c>
    </row>
    <row r="126" spans="1:47" x14ac:dyDescent="0.2">
      <c r="A126" s="67">
        <v>45492</v>
      </c>
      <c r="B126" s="22" t="s">
        <v>48</v>
      </c>
      <c r="C126" s="26"/>
      <c r="D126" s="22" t="str">
        <f t="shared" si="9"/>
        <v>Fri</v>
      </c>
      <c r="E126" s="26"/>
      <c r="F126" s="24" t="s">
        <v>45</v>
      </c>
      <c r="G126" s="24" t="s">
        <v>46</v>
      </c>
      <c r="H126" s="31" t="s">
        <v>147</v>
      </c>
      <c r="I126" s="50" t="s">
        <v>84</v>
      </c>
      <c r="J126" s="26" t="s">
        <v>122</v>
      </c>
      <c r="K126" s="22">
        <v>3.5</v>
      </c>
      <c r="L126" s="27">
        <v>2</v>
      </c>
      <c r="M126" s="26"/>
      <c r="N126" s="26"/>
      <c r="O126" s="26"/>
      <c r="P126" s="26"/>
      <c r="Q126" s="26"/>
      <c r="R126" s="23">
        <v>1.95</v>
      </c>
      <c r="S126" s="24" t="s">
        <v>53</v>
      </c>
      <c r="T126" s="25">
        <f t="shared" si="10"/>
        <v>3.9</v>
      </c>
      <c r="U126" s="17">
        <f t="shared" si="11"/>
        <v>1.9</v>
      </c>
      <c r="V126" s="23">
        <f t="shared" si="16"/>
        <v>37.969999999999992</v>
      </c>
      <c r="W126" s="20">
        <f t="shared" si="17"/>
        <v>279.40999999999997</v>
      </c>
      <c r="X126" s="21">
        <f t="shared" si="12"/>
        <v>0.13589348985362013</v>
      </c>
      <c r="Y126" s="49">
        <f t="shared" si="13"/>
        <v>0.37969999999999993</v>
      </c>
      <c r="Z126" s="48">
        <f t="shared" si="14"/>
        <v>3796.9999999999991</v>
      </c>
      <c r="AA126" s="24" t="s">
        <v>53</v>
      </c>
      <c r="AS126" s="8">
        <f t="shared" si="18"/>
        <v>124</v>
      </c>
      <c r="AT126" s="8">
        <v>74</v>
      </c>
      <c r="AU126" s="51">
        <f t="shared" si="15"/>
        <v>0.59677419354838712</v>
      </c>
    </row>
    <row r="127" spans="1:47" x14ac:dyDescent="0.2">
      <c r="A127" s="67">
        <v>45493</v>
      </c>
      <c r="B127" s="22" t="s">
        <v>48</v>
      </c>
      <c r="C127" s="26"/>
      <c r="D127" s="22" t="str">
        <f t="shared" si="9"/>
        <v>Sat</v>
      </c>
      <c r="E127" s="26"/>
      <c r="F127" s="24" t="s">
        <v>45</v>
      </c>
      <c r="G127" s="24" t="s">
        <v>46</v>
      </c>
      <c r="H127" s="31" t="s">
        <v>147</v>
      </c>
      <c r="I127" s="24" t="s">
        <v>144</v>
      </c>
      <c r="J127" s="26" t="s">
        <v>121</v>
      </c>
      <c r="K127" s="22" t="s">
        <v>245</v>
      </c>
      <c r="L127" s="27">
        <v>2</v>
      </c>
      <c r="M127" s="26"/>
      <c r="N127" s="26"/>
      <c r="O127" s="26"/>
      <c r="P127" s="26"/>
      <c r="Q127" s="26"/>
      <c r="R127" s="23">
        <v>1.88</v>
      </c>
      <c r="S127" s="24" t="s">
        <v>53</v>
      </c>
      <c r="T127" s="25">
        <f t="shared" si="10"/>
        <v>3.76</v>
      </c>
      <c r="U127" s="17">
        <f t="shared" si="11"/>
        <v>1.7599999999999998</v>
      </c>
      <c r="V127" s="23">
        <f t="shared" si="16"/>
        <v>39.72999999999999</v>
      </c>
      <c r="W127" s="20">
        <f t="shared" si="17"/>
        <v>281.40999999999997</v>
      </c>
      <c r="X127" s="21">
        <f t="shared" si="12"/>
        <v>0.14118190540492517</v>
      </c>
      <c r="Y127" s="49">
        <f t="shared" si="13"/>
        <v>0.39729999999999988</v>
      </c>
      <c r="Z127" s="48">
        <f t="shared" si="14"/>
        <v>3972.9999999999991</v>
      </c>
      <c r="AA127" s="24" t="s">
        <v>53</v>
      </c>
      <c r="AS127" s="8">
        <f t="shared" si="18"/>
        <v>125</v>
      </c>
      <c r="AT127" s="8">
        <v>75</v>
      </c>
      <c r="AU127" s="51">
        <f t="shared" si="15"/>
        <v>0.6</v>
      </c>
    </row>
    <row r="128" spans="1:47" x14ac:dyDescent="0.2">
      <c r="A128" s="67">
        <v>45494</v>
      </c>
      <c r="B128" s="22" t="s">
        <v>48</v>
      </c>
      <c r="C128" s="26"/>
      <c r="D128" s="22" t="str">
        <f t="shared" si="9"/>
        <v>Sun</v>
      </c>
      <c r="E128" s="26"/>
      <c r="F128" s="24" t="s">
        <v>45</v>
      </c>
      <c r="G128" s="24" t="s">
        <v>46</v>
      </c>
      <c r="H128" s="31" t="s">
        <v>147</v>
      </c>
      <c r="I128" s="24" t="s">
        <v>145</v>
      </c>
      <c r="J128" s="26" t="s">
        <v>121</v>
      </c>
      <c r="K128" s="22" t="s">
        <v>245</v>
      </c>
      <c r="L128" s="27">
        <v>2</v>
      </c>
      <c r="M128" s="26"/>
      <c r="N128" s="26"/>
      <c r="O128" s="26"/>
      <c r="P128" s="26"/>
      <c r="Q128" s="26"/>
      <c r="R128" s="23">
        <v>1.85</v>
      </c>
      <c r="S128" s="24" t="s">
        <v>50</v>
      </c>
      <c r="T128" s="25" t="str">
        <f t="shared" si="10"/>
        <v>0.00</v>
      </c>
      <c r="U128" s="17">
        <f t="shared" si="11"/>
        <v>-2</v>
      </c>
      <c r="V128" s="23">
        <f t="shared" si="16"/>
        <v>37.72999999999999</v>
      </c>
      <c r="W128" s="20">
        <f t="shared" si="17"/>
        <v>283.40999999999997</v>
      </c>
      <c r="X128" s="21">
        <f t="shared" si="12"/>
        <v>0.13312868282699974</v>
      </c>
      <c r="Y128" s="49">
        <f t="shared" si="13"/>
        <v>0.37729999999999991</v>
      </c>
      <c r="Z128" s="48">
        <f t="shared" si="14"/>
        <v>3772.9999999999991</v>
      </c>
      <c r="AA128" s="24" t="s">
        <v>50</v>
      </c>
      <c r="AS128" s="8">
        <f t="shared" si="18"/>
        <v>126</v>
      </c>
      <c r="AT128" s="8">
        <v>75</v>
      </c>
      <c r="AU128" s="51">
        <f t="shared" si="15"/>
        <v>0.59523809523809523</v>
      </c>
    </row>
    <row r="129" spans="1:47" x14ac:dyDescent="0.2">
      <c r="A129" s="67">
        <v>45494</v>
      </c>
      <c r="B129" s="22" t="s">
        <v>48</v>
      </c>
      <c r="C129" s="26"/>
      <c r="D129" s="22" t="str">
        <f t="shared" si="9"/>
        <v>Sun</v>
      </c>
      <c r="E129" s="26"/>
      <c r="F129" s="24" t="s">
        <v>45</v>
      </c>
      <c r="G129" s="24" t="s">
        <v>46</v>
      </c>
      <c r="H129" s="31" t="s">
        <v>147</v>
      </c>
      <c r="I129" s="50" t="s">
        <v>135</v>
      </c>
      <c r="J129" s="26" t="s">
        <v>118</v>
      </c>
      <c r="K129" s="22">
        <v>12.5</v>
      </c>
      <c r="L129" s="27">
        <v>2</v>
      </c>
      <c r="M129" s="26"/>
      <c r="N129" s="26"/>
      <c r="O129" s="26"/>
      <c r="P129" s="26"/>
      <c r="Q129" s="26"/>
      <c r="R129" s="23">
        <v>1.85</v>
      </c>
      <c r="S129" s="24" t="s">
        <v>53</v>
      </c>
      <c r="T129" s="25">
        <f t="shared" si="10"/>
        <v>3.7</v>
      </c>
      <c r="U129" s="17">
        <f t="shared" si="11"/>
        <v>1.7000000000000002</v>
      </c>
      <c r="V129" s="23">
        <f t="shared" si="16"/>
        <v>39.429999999999993</v>
      </c>
      <c r="W129" s="20">
        <f t="shared" si="17"/>
        <v>285.40999999999997</v>
      </c>
      <c r="X129" s="21">
        <f t="shared" si="12"/>
        <v>0.13815213202060192</v>
      </c>
      <c r="Y129" s="49">
        <f t="shared" si="13"/>
        <v>0.39429999999999993</v>
      </c>
      <c r="Z129" s="48">
        <f t="shared" si="14"/>
        <v>3942.9999999999991</v>
      </c>
      <c r="AA129" s="24" t="s">
        <v>53</v>
      </c>
      <c r="AS129" s="8">
        <f t="shared" si="18"/>
        <v>127</v>
      </c>
      <c r="AT129" s="8">
        <v>76</v>
      </c>
      <c r="AU129" s="51">
        <f t="shared" si="15"/>
        <v>0.59842519685039375</v>
      </c>
    </row>
    <row r="130" spans="1:47" x14ac:dyDescent="0.2">
      <c r="A130" s="67">
        <v>45494</v>
      </c>
      <c r="B130" s="22" t="s">
        <v>48</v>
      </c>
      <c r="C130" s="26"/>
      <c r="D130" s="22" t="str">
        <f t="shared" si="9"/>
        <v>Sun</v>
      </c>
      <c r="E130" s="26"/>
      <c r="F130" s="24" t="s">
        <v>45</v>
      </c>
      <c r="G130" s="24" t="s">
        <v>46</v>
      </c>
      <c r="H130" s="31" t="s">
        <v>147</v>
      </c>
      <c r="I130" s="50" t="s">
        <v>146</v>
      </c>
      <c r="J130" s="26" t="s">
        <v>121</v>
      </c>
      <c r="K130" s="22" t="s">
        <v>245</v>
      </c>
      <c r="L130" s="27">
        <v>2</v>
      </c>
      <c r="M130" s="26"/>
      <c r="N130" s="26"/>
      <c r="O130" s="26"/>
      <c r="P130" s="26"/>
      <c r="Q130" s="26"/>
      <c r="R130" s="23">
        <v>1.9</v>
      </c>
      <c r="S130" s="24" t="s">
        <v>53</v>
      </c>
      <c r="T130" s="25">
        <f t="shared" si="10"/>
        <v>3.8</v>
      </c>
      <c r="U130" s="17">
        <f t="shared" si="11"/>
        <v>1.7999999999999998</v>
      </c>
      <c r="V130" s="23">
        <f t="shared" si="16"/>
        <v>41.22999999999999</v>
      </c>
      <c r="W130" s="20">
        <f t="shared" si="17"/>
        <v>287.40999999999997</v>
      </c>
      <c r="X130" s="21">
        <f t="shared" si="12"/>
        <v>0.14345360286698441</v>
      </c>
      <c r="Y130" s="49">
        <f t="shared" si="13"/>
        <v>0.41229999999999989</v>
      </c>
      <c r="Z130" s="48">
        <f t="shared" si="14"/>
        <v>4122.9999999999991</v>
      </c>
      <c r="AA130" s="24" t="s">
        <v>53</v>
      </c>
      <c r="AS130" s="8">
        <f t="shared" si="18"/>
        <v>128</v>
      </c>
      <c r="AT130" s="8">
        <v>77</v>
      </c>
      <c r="AU130" s="51">
        <f t="shared" si="15"/>
        <v>0.6015625</v>
      </c>
    </row>
    <row r="131" spans="1:47" x14ac:dyDescent="0.2">
      <c r="A131" s="67">
        <v>45494</v>
      </c>
      <c r="B131" s="22" t="s">
        <v>48</v>
      </c>
      <c r="C131" s="26"/>
      <c r="D131" s="22" t="str">
        <f t="shared" ref="D131:D194" si="19">TEXT(A131,"ddd")</f>
        <v>Sun</v>
      </c>
      <c r="E131" s="26"/>
      <c r="F131" s="24" t="s">
        <v>45</v>
      </c>
      <c r="G131" s="24" t="s">
        <v>46</v>
      </c>
      <c r="H131" s="31" t="s">
        <v>147</v>
      </c>
      <c r="I131" s="50" t="s">
        <v>60</v>
      </c>
      <c r="J131" s="26" t="s">
        <v>69</v>
      </c>
      <c r="K131" s="22">
        <v>4.5</v>
      </c>
      <c r="L131" s="27">
        <v>2</v>
      </c>
      <c r="M131" s="26"/>
      <c r="N131" s="26"/>
      <c r="O131" s="26"/>
      <c r="P131" s="26"/>
      <c r="Q131" s="26"/>
      <c r="R131" s="23">
        <v>1.9</v>
      </c>
      <c r="S131" s="24" t="s">
        <v>53</v>
      </c>
      <c r="T131" s="25">
        <f t="shared" ref="T131:T194" si="20">IF(($AA131="W"),ROUND(($L131*$R131),2),"0.00")</f>
        <v>3.8</v>
      </c>
      <c r="U131" s="17">
        <f t="shared" ref="U131:U194" si="21">-$L131+T131</f>
        <v>1.7999999999999998</v>
      </c>
      <c r="V131" s="23">
        <f t="shared" si="16"/>
        <v>43.029999999999987</v>
      </c>
      <c r="W131" s="20">
        <f t="shared" si="17"/>
        <v>289.40999999999997</v>
      </c>
      <c r="X131" s="21">
        <f t="shared" ref="X131:X194" si="22">SUM(V131/W131)</f>
        <v>0.14868180090529004</v>
      </c>
      <c r="Y131" s="49">
        <f t="shared" ref="Y131:Y194" si="23">V131/100</f>
        <v>0.43029999999999985</v>
      </c>
      <c r="Z131" s="48">
        <f t="shared" ref="Z131:Z194" si="24">V131*100</f>
        <v>4302.9999999999991</v>
      </c>
      <c r="AA131" s="24" t="s">
        <v>53</v>
      </c>
      <c r="AS131" s="8">
        <f t="shared" si="18"/>
        <v>129</v>
      </c>
      <c r="AT131" s="8">
        <v>78</v>
      </c>
      <c r="AU131" s="51">
        <f t="shared" ref="AU131:AU194" si="25">AT131/AS131</f>
        <v>0.60465116279069764</v>
      </c>
    </row>
    <row r="132" spans="1:47" x14ac:dyDescent="0.2">
      <c r="A132" s="67">
        <v>45499</v>
      </c>
      <c r="B132" s="22" t="s">
        <v>48</v>
      </c>
      <c r="C132" s="26"/>
      <c r="D132" s="22" t="str">
        <f t="shared" si="19"/>
        <v>Fri</v>
      </c>
      <c r="E132" s="26"/>
      <c r="F132" s="24" t="s">
        <v>45</v>
      </c>
      <c r="G132" s="24" t="s">
        <v>46</v>
      </c>
      <c r="H132" s="31" t="s">
        <v>148</v>
      </c>
      <c r="I132" s="50" t="s">
        <v>241</v>
      </c>
      <c r="J132" s="26" t="s">
        <v>121</v>
      </c>
      <c r="K132" s="22" t="s">
        <v>59</v>
      </c>
      <c r="L132" s="27">
        <v>3</v>
      </c>
      <c r="M132" s="26"/>
      <c r="N132" s="26"/>
      <c r="O132" s="26"/>
      <c r="P132" s="26"/>
      <c r="Q132" s="26"/>
      <c r="R132" s="23">
        <v>3.1</v>
      </c>
      <c r="S132" s="24" t="s">
        <v>53</v>
      </c>
      <c r="T132" s="25">
        <f t="shared" si="20"/>
        <v>9.3000000000000007</v>
      </c>
      <c r="U132" s="17">
        <f t="shared" si="21"/>
        <v>6.3000000000000007</v>
      </c>
      <c r="V132" s="23">
        <f t="shared" ref="V132:V195" si="26">U132+V131</f>
        <v>49.329999999999984</v>
      </c>
      <c r="W132" s="20">
        <f t="shared" ref="W132:W195" si="27">L132+W131</f>
        <v>292.40999999999997</v>
      </c>
      <c r="X132" s="21">
        <f t="shared" si="22"/>
        <v>0.16870148079751032</v>
      </c>
      <c r="Y132" s="49">
        <f t="shared" si="23"/>
        <v>0.49329999999999985</v>
      </c>
      <c r="Z132" s="48">
        <f t="shared" si="24"/>
        <v>4932.9999999999982</v>
      </c>
      <c r="AA132" s="24" t="s">
        <v>53</v>
      </c>
      <c r="AS132" s="8">
        <f t="shared" si="18"/>
        <v>130</v>
      </c>
      <c r="AT132" s="8">
        <v>79</v>
      </c>
      <c r="AU132" s="51">
        <f t="shared" si="25"/>
        <v>0.60769230769230764</v>
      </c>
    </row>
    <row r="133" spans="1:47" x14ac:dyDescent="0.2">
      <c r="A133" s="67">
        <v>45499</v>
      </c>
      <c r="B133" s="22" t="s">
        <v>48</v>
      </c>
      <c r="C133" s="26"/>
      <c r="D133" s="22" t="str">
        <f t="shared" si="19"/>
        <v>Fri</v>
      </c>
      <c r="E133" s="26"/>
      <c r="F133" s="24" t="s">
        <v>45</v>
      </c>
      <c r="G133" s="24" t="s">
        <v>46</v>
      </c>
      <c r="H133" s="31" t="s">
        <v>148</v>
      </c>
      <c r="I133" s="50" t="s">
        <v>84</v>
      </c>
      <c r="J133" s="26" t="s">
        <v>65</v>
      </c>
      <c r="K133" s="22">
        <v>-11.5</v>
      </c>
      <c r="L133" s="27">
        <v>2</v>
      </c>
      <c r="M133" s="26"/>
      <c r="N133" s="26"/>
      <c r="O133" s="26"/>
      <c r="P133" s="26"/>
      <c r="Q133" s="26"/>
      <c r="R133" s="23">
        <v>1.84</v>
      </c>
      <c r="S133" s="24" t="s">
        <v>53</v>
      </c>
      <c r="T133" s="25">
        <f t="shared" si="20"/>
        <v>3.68</v>
      </c>
      <c r="U133" s="17">
        <f t="shared" si="21"/>
        <v>1.6800000000000002</v>
      </c>
      <c r="V133" s="23">
        <f t="shared" si="26"/>
        <v>51.009999999999984</v>
      </c>
      <c r="W133" s="20">
        <f t="shared" si="27"/>
        <v>294.40999999999997</v>
      </c>
      <c r="X133" s="21">
        <f t="shared" si="22"/>
        <v>0.17326177779287386</v>
      </c>
      <c r="Y133" s="49">
        <f t="shared" si="23"/>
        <v>0.51009999999999989</v>
      </c>
      <c r="Z133" s="48">
        <f t="shared" si="24"/>
        <v>5100.9999999999982</v>
      </c>
      <c r="AA133" s="24" t="s">
        <v>53</v>
      </c>
      <c r="AS133" s="8">
        <f t="shared" si="18"/>
        <v>131</v>
      </c>
      <c r="AT133" s="8">
        <v>80</v>
      </c>
      <c r="AU133" s="51">
        <f t="shared" si="25"/>
        <v>0.61068702290076338</v>
      </c>
    </row>
    <row r="134" spans="1:47" x14ac:dyDescent="0.2">
      <c r="A134" s="67">
        <v>45499</v>
      </c>
      <c r="B134" s="22" t="s">
        <v>48</v>
      </c>
      <c r="C134" s="26"/>
      <c r="D134" s="22" t="str">
        <f t="shared" si="19"/>
        <v>Fri</v>
      </c>
      <c r="E134" s="26"/>
      <c r="F134" s="24" t="s">
        <v>45</v>
      </c>
      <c r="G134" s="24" t="s">
        <v>46</v>
      </c>
      <c r="H134" s="31" t="s">
        <v>148</v>
      </c>
      <c r="I134" s="24" t="s">
        <v>149</v>
      </c>
      <c r="J134" s="26" t="s">
        <v>121</v>
      </c>
      <c r="K134" s="22" t="s">
        <v>246</v>
      </c>
      <c r="L134" s="27">
        <v>2</v>
      </c>
      <c r="M134" s="26"/>
      <c r="N134" s="26"/>
      <c r="O134" s="26"/>
      <c r="P134" s="26"/>
      <c r="Q134" s="26"/>
      <c r="R134" s="23">
        <v>1.9</v>
      </c>
      <c r="S134" s="24" t="s">
        <v>50</v>
      </c>
      <c r="T134" s="25" t="str">
        <f t="shared" si="20"/>
        <v>0.00</v>
      </c>
      <c r="U134" s="17">
        <f t="shared" si="21"/>
        <v>-2</v>
      </c>
      <c r="V134" s="23">
        <f t="shared" si="26"/>
        <v>49.009999999999984</v>
      </c>
      <c r="W134" s="20">
        <f t="shared" si="27"/>
        <v>296.40999999999997</v>
      </c>
      <c r="X134" s="21">
        <f t="shared" si="22"/>
        <v>0.16534529874160786</v>
      </c>
      <c r="Y134" s="49">
        <f t="shared" si="23"/>
        <v>0.49009999999999981</v>
      </c>
      <c r="Z134" s="48">
        <f t="shared" si="24"/>
        <v>4900.9999999999982</v>
      </c>
      <c r="AA134" s="24" t="s">
        <v>50</v>
      </c>
      <c r="AS134" s="8">
        <f t="shared" si="18"/>
        <v>132</v>
      </c>
      <c r="AT134" s="8">
        <v>80</v>
      </c>
      <c r="AU134" s="51">
        <f t="shared" si="25"/>
        <v>0.60606060606060608</v>
      </c>
    </row>
    <row r="135" spans="1:47" x14ac:dyDescent="0.2">
      <c r="A135" s="67">
        <v>45499</v>
      </c>
      <c r="B135" s="22" t="s">
        <v>48</v>
      </c>
      <c r="C135" s="26"/>
      <c r="D135" s="22" t="str">
        <f t="shared" si="19"/>
        <v>Fri</v>
      </c>
      <c r="E135" s="26"/>
      <c r="F135" s="24" t="s">
        <v>45</v>
      </c>
      <c r="G135" s="24" t="s">
        <v>46</v>
      </c>
      <c r="H135" s="31" t="s">
        <v>148</v>
      </c>
      <c r="I135" s="50" t="s">
        <v>72</v>
      </c>
      <c r="J135" s="26" t="s">
        <v>119</v>
      </c>
      <c r="K135" s="22">
        <v>-14.5</v>
      </c>
      <c r="L135" s="27">
        <v>2</v>
      </c>
      <c r="M135" s="26"/>
      <c r="N135" s="26"/>
      <c r="O135" s="26"/>
      <c r="P135" s="26"/>
      <c r="Q135" s="26"/>
      <c r="R135" s="23">
        <v>1.9</v>
      </c>
      <c r="S135" s="24" t="s">
        <v>53</v>
      </c>
      <c r="T135" s="25">
        <f t="shared" si="20"/>
        <v>3.8</v>
      </c>
      <c r="U135" s="17">
        <f t="shared" si="21"/>
        <v>1.7999999999999998</v>
      </c>
      <c r="V135" s="23">
        <f t="shared" si="26"/>
        <v>50.809999999999981</v>
      </c>
      <c r="W135" s="20">
        <f t="shared" si="27"/>
        <v>298.40999999999997</v>
      </c>
      <c r="X135" s="21">
        <f t="shared" si="22"/>
        <v>0.17026909285881836</v>
      </c>
      <c r="Y135" s="49">
        <f t="shared" si="23"/>
        <v>0.50809999999999977</v>
      </c>
      <c r="Z135" s="48">
        <f t="shared" si="24"/>
        <v>5080.9999999999982</v>
      </c>
      <c r="AA135" s="24" t="s">
        <v>53</v>
      </c>
      <c r="AS135" s="8">
        <f t="shared" si="18"/>
        <v>133</v>
      </c>
      <c r="AT135" s="8">
        <v>81</v>
      </c>
      <c r="AU135" s="51">
        <f t="shared" si="25"/>
        <v>0.60902255639097747</v>
      </c>
    </row>
    <row r="136" spans="1:47" x14ac:dyDescent="0.2">
      <c r="A136" s="67">
        <v>45500</v>
      </c>
      <c r="B136" s="22" t="s">
        <v>48</v>
      </c>
      <c r="C136" s="26"/>
      <c r="D136" s="22" t="str">
        <f t="shared" si="19"/>
        <v>Sat</v>
      </c>
      <c r="E136" s="26"/>
      <c r="F136" s="24" t="s">
        <v>45</v>
      </c>
      <c r="G136" s="24" t="s">
        <v>46</v>
      </c>
      <c r="H136" s="31" t="s">
        <v>148</v>
      </c>
      <c r="I136" s="50" t="s">
        <v>60</v>
      </c>
      <c r="J136" s="26" t="s">
        <v>58</v>
      </c>
      <c r="K136" s="22">
        <v>7.5</v>
      </c>
      <c r="L136" s="27">
        <v>2</v>
      </c>
      <c r="M136" s="26"/>
      <c r="N136" s="26"/>
      <c r="O136" s="26"/>
      <c r="P136" s="26"/>
      <c r="Q136" s="26"/>
      <c r="R136" s="23">
        <v>1.9</v>
      </c>
      <c r="S136" s="24" t="s">
        <v>53</v>
      </c>
      <c r="T136" s="25">
        <f t="shared" si="20"/>
        <v>3.8</v>
      </c>
      <c r="U136" s="17">
        <f t="shared" si="21"/>
        <v>1.7999999999999998</v>
      </c>
      <c r="V136" s="23">
        <f t="shared" si="26"/>
        <v>52.609999999999978</v>
      </c>
      <c r="W136" s="20">
        <f t="shared" si="27"/>
        <v>300.40999999999997</v>
      </c>
      <c r="X136" s="21">
        <f t="shared" si="22"/>
        <v>0.17512732598781661</v>
      </c>
      <c r="Y136" s="49">
        <f t="shared" si="23"/>
        <v>0.52609999999999979</v>
      </c>
      <c r="Z136" s="48">
        <f t="shared" si="24"/>
        <v>5260.9999999999982</v>
      </c>
      <c r="AA136" s="24" t="s">
        <v>53</v>
      </c>
      <c r="AS136" s="8">
        <f t="shared" si="18"/>
        <v>134</v>
      </c>
      <c r="AT136" s="8">
        <v>82</v>
      </c>
      <c r="AU136" s="51">
        <f t="shared" si="25"/>
        <v>0.61194029850746268</v>
      </c>
    </row>
    <row r="137" spans="1:47" x14ac:dyDescent="0.2">
      <c r="A137" s="67">
        <v>45500</v>
      </c>
      <c r="B137" s="22" t="s">
        <v>48</v>
      </c>
      <c r="C137" s="26"/>
      <c r="D137" s="22" t="str">
        <f t="shared" si="19"/>
        <v>Sat</v>
      </c>
      <c r="E137" s="26"/>
      <c r="F137" s="24" t="s">
        <v>45</v>
      </c>
      <c r="G137" s="24" t="s">
        <v>46</v>
      </c>
      <c r="H137" s="31" t="s">
        <v>148</v>
      </c>
      <c r="I137" s="24" t="s">
        <v>150</v>
      </c>
      <c r="J137" s="26" t="s">
        <v>121</v>
      </c>
      <c r="K137" s="22" t="s">
        <v>245</v>
      </c>
      <c r="L137" s="27">
        <v>2</v>
      </c>
      <c r="M137" s="26"/>
      <c r="N137" s="26"/>
      <c r="O137" s="26"/>
      <c r="P137" s="26"/>
      <c r="Q137" s="26"/>
      <c r="R137" s="23">
        <v>1.9</v>
      </c>
      <c r="S137" s="24" t="s">
        <v>50</v>
      </c>
      <c r="T137" s="25" t="str">
        <f t="shared" si="20"/>
        <v>0.00</v>
      </c>
      <c r="U137" s="17">
        <f t="shared" si="21"/>
        <v>-2</v>
      </c>
      <c r="V137" s="23">
        <f t="shared" si="26"/>
        <v>50.609999999999978</v>
      </c>
      <c r="W137" s="20">
        <f t="shared" si="27"/>
        <v>302.40999999999997</v>
      </c>
      <c r="X137" s="21">
        <f t="shared" si="22"/>
        <v>0.16735557686584432</v>
      </c>
      <c r="Y137" s="49">
        <f t="shared" si="23"/>
        <v>0.50609999999999977</v>
      </c>
      <c r="Z137" s="48">
        <f t="shared" si="24"/>
        <v>5060.9999999999982</v>
      </c>
      <c r="AA137" s="24" t="s">
        <v>50</v>
      </c>
      <c r="AS137" s="8">
        <f t="shared" si="18"/>
        <v>135</v>
      </c>
      <c r="AT137" s="8">
        <v>82</v>
      </c>
      <c r="AU137" s="51">
        <f t="shared" si="25"/>
        <v>0.6074074074074074</v>
      </c>
    </row>
    <row r="138" spans="1:47" x14ac:dyDescent="0.2">
      <c r="A138" s="67">
        <v>45501</v>
      </c>
      <c r="B138" s="22" t="s">
        <v>48</v>
      </c>
      <c r="C138" s="26"/>
      <c r="D138" s="22" t="str">
        <f t="shared" si="19"/>
        <v>Sun</v>
      </c>
      <c r="E138" s="26"/>
      <c r="F138" s="24" t="s">
        <v>45</v>
      </c>
      <c r="G138" s="24" t="s">
        <v>46</v>
      </c>
      <c r="H138" s="31" t="s">
        <v>148</v>
      </c>
      <c r="I138" s="50" t="s">
        <v>122</v>
      </c>
      <c r="J138" s="26" t="s">
        <v>55</v>
      </c>
      <c r="K138" s="22">
        <v>-3.5</v>
      </c>
      <c r="L138" s="27">
        <v>2</v>
      </c>
      <c r="M138" s="26"/>
      <c r="N138" s="26"/>
      <c r="O138" s="26"/>
      <c r="P138" s="26"/>
      <c r="Q138" s="26"/>
      <c r="R138" s="23">
        <v>1.9</v>
      </c>
      <c r="S138" s="24" t="s">
        <v>53</v>
      </c>
      <c r="T138" s="25">
        <f t="shared" si="20"/>
        <v>3.8</v>
      </c>
      <c r="U138" s="17">
        <f t="shared" si="21"/>
        <v>1.7999999999999998</v>
      </c>
      <c r="V138" s="23">
        <f t="shared" si="26"/>
        <v>52.409999999999975</v>
      </c>
      <c r="W138" s="20">
        <f t="shared" si="27"/>
        <v>304.40999999999997</v>
      </c>
      <c r="X138" s="21">
        <f t="shared" si="22"/>
        <v>0.17216911402384935</v>
      </c>
      <c r="Y138" s="49">
        <f t="shared" si="23"/>
        <v>0.52409999999999979</v>
      </c>
      <c r="Z138" s="48">
        <f t="shared" si="24"/>
        <v>5240.9999999999973</v>
      </c>
      <c r="AA138" s="24" t="s">
        <v>53</v>
      </c>
      <c r="AS138" s="8">
        <f t="shared" si="18"/>
        <v>136</v>
      </c>
      <c r="AT138" s="8">
        <v>83</v>
      </c>
      <c r="AU138" s="51">
        <f t="shared" si="25"/>
        <v>0.61029411764705888</v>
      </c>
    </row>
    <row r="139" spans="1:47" x14ac:dyDescent="0.2">
      <c r="A139" s="67">
        <v>45505</v>
      </c>
      <c r="B139" s="22" t="s">
        <v>48</v>
      </c>
      <c r="C139" s="26"/>
      <c r="D139" s="22" t="str">
        <f t="shared" si="19"/>
        <v>Thu</v>
      </c>
      <c r="E139" s="26"/>
      <c r="F139" s="24" t="s">
        <v>45</v>
      </c>
      <c r="G139" s="24" t="s">
        <v>46</v>
      </c>
      <c r="H139" s="31" t="s">
        <v>154</v>
      </c>
      <c r="I139" s="24" t="s">
        <v>242</v>
      </c>
      <c r="J139" s="26" t="s">
        <v>121</v>
      </c>
      <c r="K139" s="22" t="s">
        <v>59</v>
      </c>
      <c r="L139" s="27">
        <v>3</v>
      </c>
      <c r="M139" s="26"/>
      <c r="N139" s="26"/>
      <c r="O139" s="26"/>
      <c r="P139" s="26"/>
      <c r="Q139" s="26"/>
      <c r="R139" s="23">
        <v>4.67</v>
      </c>
      <c r="S139" s="24" t="s">
        <v>50</v>
      </c>
      <c r="T139" s="25" t="str">
        <f t="shared" si="20"/>
        <v>0.00</v>
      </c>
      <c r="U139" s="17">
        <f t="shared" si="21"/>
        <v>-3</v>
      </c>
      <c r="V139" s="23">
        <f t="shared" si="26"/>
        <v>49.409999999999975</v>
      </c>
      <c r="W139" s="20">
        <f t="shared" si="27"/>
        <v>307.40999999999997</v>
      </c>
      <c r="X139" s="21">
        <f t="shared" si="22"/>
        <v>0.16072996974724305</v>
      </c>
      <c r="Y139" s="49">
        <f t="shared" si="23"/>
        <v>0.49409999999999976</v>
      </c>
      <c r="Z139" s="48">
        <f t="shared" si="24"/>
        <v>4940.9999999999973</v>
      </c>
      <c r="AA139" s="24" t="s">
        <v>50</v>
      </c>
      <c r="AS139" s="8">
        <f t="shared" si="18"/>
        <v>137</v>
      </c>
      <c r="AT139" s="8">
        <v>83</v>
      </c>
      <c r="AU139" s="51">
        <f t="shared" si="25"/>
        <v>0.6058394160583942</v>
      </c>
    </row>
    <row r="140" spans="1:47" x14ac:dyDescent="0.2">
      <c r="A140" s="67">
        <v>45506</v>
      </c>
      <c r="B140" s="22" t="s">
        <v>48</v>
      </c>
      <c r="C140" s="26"/>
      <c r="D140" s="22" t="str">
        <f t="shared" si="19"/>
        <v>Fri</v>
      </c>
      <c r="E140" s="26"/>
      <c r="F140" s="24" t="s">
        <v>45</v>
      </c>
      <c r="G140" s="24" t="s">
        <v>46</v>
      </c>
      <c r="H140" s="31" t="s">
        <v>154</v>
      </c>
      <c r="I140" s="24" t="s">
        <v>84</v>
      </c>
      <c r="J140" s="26" t="s">
        <v>119</v>
      </c>
      <c r="K140" s="22">
        <v>-12.5</v>
      </c>
      <c r="L140" s="27">
        <v>2</v>
      </c>
      <c r="M140" s="26"/>
      <c r="N140" s="26"/>
      <c r="O140" s="26"/>
      <c r="P140" s="26"/>
      <c r="Q140" s="26"/>
      <c r="R140" s="23">
        <v>1.9</v>
      </c>
      <c r="S140" s="24" t="s">
        <v>50</v>
      </c>
      <c r="T140" s="25" t="str">
        <f t="shared" si="20"/>
        <v>0.00</v>
      </c>
      <c r="U140" s="17">
        <f t="shared" si="21"/>
        <v>-2</v>
      </c>
      <c r="V140" s="23">
        <f t="shared" si="26"/>
        <v>47.409999999999975</v>
      </c>
      <c r="W140" s="20">
        <f t="shared" si="27"/>
        <v>309.40999999999997</v>
      </c>
      <c r="X140" s="21">
        <f t="shared" si="22"/>
        <v>0.15322710966032119</v>
      </c>
      <c r="Y140" s="49">
        <f t="shared" si="23"/>
        <v>0.47409999999999974</v>
      </c>
      <c r="Z140" s="48">
        <f t="shared" si="24"/>
        <v>4740.9999999999973</v>
      </c>
      <c r="AA140" s="24" t="s">
        <v>50</v>
      </c>
      <c r="AS140" s="8">
        <f t="shared" si="18"/>
        <v>138</v>
      </c>
      <c r="AT140" s="8">
        <v>83</v>
      </c>
      <c r="AU140" s="51">
        <f t="shared" si="25"/>
        <v>0.60144927536231885</v>
      </c>
    </row>
    <row r="141" spans="1:47" x14ac:dyDescent="0.2">
      <c r="A141" s="67">
        <v>45507</v>
      </c>
      <c r="B141" s="22" t="s">
        <v>48</v>
      </c>
      <c r="C141" s="26"/>
      <c r="D141" s="22" t="str">
        <f t="shared" si="19"/>
        <v>Sat</v>
      </c>
      <c r="E141" s="26"/>
      <c r="F141" s="24" t="s">
        <v>45</v>
      </c>
      <c r="G141" s="24" t="s">
        <v>46</v>
      </c>
      <c r="H141" s="31" t="s">
        <v>154</v>
      </c>
      <c r="I141" s="24" t="s">
        <v>243</v>
      </c>
      <c r="J141" s="26" t="s">
        <v>121</v>
      </c>
      <c r="K141" s="22" t="s">
        <v>59</v>
      </c>
      <c r="L141" s="27">
        <v>2</v>
      </c>
      <c r="M141" s="26"/>
      <c r="N141" s="26"/>
      <c r="O141" s="26"/>
      <c r="P141" s="26"/>
      <c r="Q141" s="26"/>
      <c r="R141" s="23">
        <v>2.19</v>
      </c>
      <c r="S141" s="24" t="s">
        <v>50</v>
      </c>
      <c r="T141" s="25" t="str">
        <f t="shared" si="20"/>
        <v>0.00</v>
      </c>
      <c r="U141" s="17">
        <f t="shared" si="21"/>
        <v>-2</v>
      </c>
      <c r="V141" s="23">
        <f t="shared" si="26"/>
        <v>45.409999999999975</v>
      </c>
      <c r="W141" s="20">
        <f t="shared" si="27"/>
        <v>311.40999999999997</v>
      </c>
      <c r="X141" s="21">
        <f t="shared" si="22"/>
        <v>0.14582062233068938</v>
      </c>
      <c r="Y141" s="49">
        <f t="shared" si="23"/>
        <v>0.45409999999999973</v>
      </c>
      <c r="Z141" s="48">
        <f t="shared" si="24"/>
        <v>4540.9999999999973</v>
      </c>
      <c r="AA141" s="24" t="s">
        <v>50</v>
      </c>
      <c r="AS141" s="8">
        <f t="shared" si="18"/>
        <v>139</v>
      </c>
      <c r="AT141" s="8">
        <v>83</v>
      </c>
      <c r="AU141" s="51">
        <f t="shared" si="25"/>
        <v>0.59712230215827333</v>
      </c>
    </row>
    <row r="142" spans="1:47" x14ac:dyDescent="0.2">
      <c r="A142" s="67">
        <v>45508</v>
      </c>
      <c r="B142" s="22" t="s">
        <v>48</v>
      </c>
      <c r="C142" s="26"/>
      <c r="D142" s="22" t="str">
        <f t="shared" si="19"/>
        <v>Sun</v>
      </c>
      <c r="E142" s="26"/>
      <c r="F142" s="24" t="s">
        <v>45</v>
      </c>
      <c r="G142" s="24" t="s">
        <v>46</v>
      </c>
      <c r="H142" s="31" t="s">
        <v>154</v>
      </c>
      <c r="I142" s="50" t="s">
        <v>155</v>
      </c>
      <c r="J142" s="26" t="s">
        <v>121</v>
      </c>
      <c r="K142" s="22" t="s">
        <v>245</v>
      </c>
      <c r="L142" s="27">
        <v>2</v>
      </c>
      <c r="M142" s="26"/>
      <c r="N142" s="26"/>
      <c r="O142" s="26"/>
      <c r="P142" s="26"/>
      <c r="Q142" s="26"/>
      <c r="R142" s="23">
        <v>1.83</v>
      </c>
      <c r="S142" s="24" t="s">
        <v>53</v>
      </c>
      <c r="T142" s="25">
        <f t="shared" si="20"/>
        <v>3.66</v>
      </c>
      <c r="U142" s="17">
        <f t="shared" si="21"/>
        <v>1.6600000000000001</v>
      </c>
      <c r="V142" s="23">
        <f t="shared" si="26"/>
        <v>47.069999999999979</v>
      </c>
      <c r="W142" s="20">
        <f t="shared" si="27"/>
        <v>313.40999999999997</v>
      </c>
      <c r="X142" s="21">
        <f t="shared" si="22"/>
        <v>0.15018665645639892</v>
      </c>
      <c r="Y142" s="49">
        <f t="shared" si="23"/>
        <v>0.47069999999999979</v>
      </c>
      <c r="Z142" s="48">
        <f t="shared" si="24"/>
        <v>4706.9999999999982</v>
      </c>
      <c r="AA142" s="24" t="s">
        <v>53</v>
      </c>
      <c r="AS142" s="8">
        <f t="shared" si="18"/>
        <v>140</v>
      </c>
      <c r="AT142" s="8">
        <v>84</v>
      </c>
      <c r="AU142" s="51">
        <f t="shared" si="25"/>
        <v>0.6</v>
      </c>
    </row>
    <row r="143" spans="1:47" x14ac:dyDescent="0.2">
      <c r="A143" s="67">
        <v>45508</v>
      </c>
      <c r="B143" s="22" t="s">
        <v>48</v>
      </c>
      <c r="C143" s="26"/>
      <c r="D143" s="22" t="str">
        <f t="shared" si="19"/>
        <v>Sun</v>
      </c>
      <c r="E143" s="26"/>
      <c r="F143" s="24" t="s">
        <v>45</v>
      </c>
      <c r="G143" s="24" t="s">
        <v>46</v>
      </c>
      <c r="H143" s="31" t="s">
        <v>154</v>
      </c>
      <c r="I143" s="50" t="s">
        <v>156</v>
      </c>
      <c r="J143" s="26" t="s">
        <v>121</v>
      </c>
      <c r="K143" s="22" t="s">
        <v>245</v>
      </c>
      <c r="L143" s="27">
        <v>3</v>
      </c>
      <c r="M143" s="26"/>
      <c r="N143" s="26"/>
      <c r="O143" s="26"/>
      <c r="P143" s="26"/>
      <c r="Q143" s="26"/>
      <c r="R143" s="23">
        <v>1.9</v>
      </c>
      <c r="S143" s="24" t="s">
        <v>53</v>
      </c>
      <c r="T143" s="25">
        <f t="shared" si="20"/>
        <v>5.7</v>
      </c>
      <c r="U143" s="17">
        <f t="shared" si="21"/>
        <v>2.7</v>
      </c>
      <c r="V143" s="23">
        <f t="shared" si="26"/>
        <v>49.769999999999982</v>
      </c>
      <c r="W143" s="20">
        <f t="shared" si="27"/>
        <v>316.40999999999997</v>
      </c>
      <c r="X143" s="21">
        <f t="shared" si="22"/>
        <v>0.15729591352991368</v>
      </c>
      <c r="Y143" s="49">
        <f t="shared" si="23"/>
        <v>0.49769999999999981</v>
      </c>
      <c r="Z143" s="48">
        <f t="shared" si="24"/>
        <v>4976.9999999999982</v>
      </c>
      <c r="AA143" s="24" t="s">
        <v>53</v>
      </c>
      <c r="AS143" s="8">
        <f t="shared" si="18"/>
        <v>141</v>
      </c>
      <c r="AT143" s="8">
        <v>85</v>
      </c>
      <c r="AU143" s="51">
        <f t="shared" si="25"/>
        <v>0.6028368794326241</v>
      </c>
    </row>
    <row r="144" spans="1:47" x14ac:dyDescent="0.2">
      <c r="A144" s="67">
        <v>45508</v>
      </c>
      <c r="B144" s="22" t="s">
        <v>48</v>
      </c>
      <c r="C144" s="26"/>
      <c r="D144" s="22" t="str">
        <f t="shared" si="19"/>
        <v>Sun</v>
      </c>
      <c r="E144" s="26"/>
      <c r="F144" s="24" t="s">
        <v>45</v>
      </c>
      <c r="G144" s="26" t="s">
        <v>188</v>
      </c>
      <c r="H144" s="31" t="s">
        <v>157</v>
      </c>
      <c r="I144" s="50" t="s">
        <v>158</v>
      </c>
      <c r="J144" s="26" t="s">
        <v>45</v>
      </c>
      <c r="K144" s="22">
        <v>-6.5</v>
      </c>
      <c r="L144" s="27">
        <v>5</v>
      </c>
      <c r="M144" s="26"/>
      <c r="N144" s="26"/>
      <c r="O144" s="26"/>
      <c r="P144" s="26"/>
      <c r="Q144" s="26"/>
      <c r="R144" s="23">
        <v>1.86</v>
      </c>
      <c r="S144" s="24" t="s">
        <v>53</v>
      </c>
      <c r="T144" s="25">
        <f t="shared" si="20"/>
        <v>9.3000000000000007</v>
      </c>
      <c r="U144" s="17">
        <f t="shared" si="21"/>
        <v>4.3000000000000007</v>
      </c>
      <c r="V144" s="23">
        <f t="shared" si="26"/>
        <v>54.069999999999979</v>
      </c>
      <c r="W144" s="20">
        <f t="shared" si="27"/>
        <v>321.40999999999997</v>
      </c>
      <c r="X144" s="21">
        <f t="shared" si="22"/>
        <v>0.16822749758874952</v>
      </c>
      <c r="Y144" s="49">
        <f t="shared" si="23"/>
        <v>0.54069999999999974</v>
      </c>
      <c r="Z144" s="48">
        <f t="shared" si="24"/>
        <v>5406.9999999999982</v>
      </c>
      <c r="AA144" s="24" t="s">
        <v>53</v>
      </c>
      <c r="AS144" s="8">
        <f t="shared" si="18"/>
        <v>142</v>
      </c>
      <c r="AT144" s="8">
        <v>86</v>
      </c>
      <c r="AU144" s="51">
        <f t="shared" si="25"/>
        <v>0.60563380281690138</v>
      </c>
    </row>
    <row r="145" spans="1:47" x14ac:dyDescent="0.2">
      <c r="A145" s="67">
        <v>45514</v>
      </c>
      <c r="B145" s="22" t="s">
        <v>48</v>
      </c>
      <c r="C145" s="26"/>
      <c r="D145" s="22" t="str">
        <f t="shared" si="19"/>
        <v>Sat</v>
      </c>
      <c r="E145" s="26"/>
      <c r="F145" s="24" t="s">
        <v>45</v>
      </c>
      <c r="G145" s="24" t="s">
        <v>46</v>
      </c>
      <c r="H145" s="31" t="s">
        <v>159</v>
      </c>
      <c r="I145" s="50" t="s">
        <v>160</v>
      </c>
      <c r="J145" s="26" t="s">
        <v>121</v>
      </c>
      <c r="K145" s="22" t="s">
        <v>245</v>
      </c>
      <c r="L145" s="27">
        <v>3</v>
      </c>
      <c r="M145" s="26"/>
      <c r="N145" s="26"/>
      <c r="O145" s="26"/>
      <c r="P145" s="26"/>
      <c r="Q145" s="26"/>
      <c r="R145" s="23">
        <v>1.9</v>
      </c>
      <c r="S145" s="24" t="s">
        <v>53</v>
      </c>
      <c r="T145" s="25">
        <f t="shared" si="20"/>
        <v>5.7</v>
      </c>
      <c r="U145" s="17">
        <f t="shared" si="21"/>
        <v>2.7</v>
      </c>
      <c r="V145" s="23">
        <f t="shared" si="26"/>
        <v>56.769999999999982</v>
      </c>
      <c r="W145" s="20">
        <f t="shared" si="27"/>
        <v>324.40999999999997</v>
      </c>
      <c r="X145" s="21">
        <f t="shared" si="22"/>
        <v>0.1749946055916895</v>
      </c>
      <c r="Y145" s="49">
        <f t="shared" si="23"/>
        <v>0.56769999999999987</v>
      </c>
      <c r="Z145" s="48">
        <f t="shared" si="24"/>
        <v>5676.9999999999982</v>
      </c>
      <c r="AA145" s="24" t="s">
        <v>53</v>
      </c>
      <c r="AS145" s="8">
        <f t="shared" si="18"/>
        <v>143</v>
      </c>
      <c r="AT145" s="8">
        <v>87</v>
      </c>
      <c r="AU145" s="51">
        <f t="shared" si="25"/>
        <v>0.60839160839160844</v>
      </c>
    </row>
    <row r="146" spans="1:47" x14ac:dyDescent="0.2">
      <c r="A146" s="67">
        <v>45515</v>
      </c>
      <c r="B146" s="22" t="s">
        <v>48</v>
      </c>
      <c r="C146" s="26"/>
      <c r="D146" s="22" t="str">
        <f t="shared" si="19"/>
        <v>Sun</v>
      </c>
      <c r="E146" s="26"/>
      <c r="F146" s="24" t="s">
        <v>45</v>
      </c>
      <c r="G146" s="24" t="s">
        <v>46</v>
      </c>
      <c r="H146" s="31" t="s">
        <v>159</v>
      </c>
      <c r="I146" s="50" t="s">
        <v>84</v>
      </c>
      <c r="J146" s="26" t="s">
        <v>120</v>
      </c>
      <c r="K146" s="22">
        <v>8.5</v>
      </c>
      <c r="L146" s="27">
        <v>3</v>
      </c>
      <c r="M146" s="26"/>
      <c r="N146" s="26"/>
      <c r="O146" s="26"/>
      <c r="P146" s="26"/>
      <c r="Q146" s="26"/>
      <c r="R146" s="23">
        <v>1.9</v>
      </c>
      <c r="S146" s="24" t="s">
        <v>53</v>
      </c>
      <c r="T146" s="25">
        <f t="shared" si="20"/>
        <v>5.7</v>
      </c>
      <c r="U146" s="17">
        <f t="shared" si="21"/>
        <v>2.7</v>
      </c>
      <c r="V146" s="23">
        <f t="shared" si="26"/>
        <v>59.469999999999985</v>
      </c>
      <c r="W146" s="20">
        <f t="shared" si="27"/>
        <v>327.40999999999997</v>
      </c>
      <c r="X146" s="21">
        <f t="shared" si="22"/>
        <v>0.18163770196389845</v>
      </c>
      <c r="Y146" s="49">
        <f t="shared" si="23"/>
        <v>0.5946999999999999</v>
      </c>
      <c r="Z146" s="48">
        <f t="shared" si="24"/>
        <v>5946.9999999999982</v>
      </c>
      <c r="AA146" s="24" t="s">
        <v>53</v>
      </c>
      <c r="AS146" s="8">
        <f t="shared" ref="AS146:AS209" si="28">AS145+1</f>
        <v>144</v>
      </c>
      <c r="AT146" s="8">
        <v>88</v>
      </c>
      <c r="AU146" s="51">
        <f t="shared" si="25"/>
        <v>0.61111111111111116</v>
      </c>
    </row>
    <row r="147" spans="1:47" x14ac:dyDescent="0.2">
      <c r="A147" s="67">
        <v>45520</v>
      </c>
      <c r="B147" s="22" t="s">
        <v>48</v>
      </c>
      <c r="C147" s="26"/>
      <c r="D147" s="22" t="str">
        <f t="shared" si="19"/>
        <v>Fri</v>
      </c>
      <c r="E147" s="26"/>
      <c r="F147" s="24" t="s">
        <v>45</v>
      </c>
      <c r="G147" s="24" t="s">
        <v>46</v>
      </c>
      <c r="H147" s="31" t="s">
        <v>165</v>
      </c>
      <c r="I147" s="50" t="s">
        <v>84</v>
      </c>
      <c r="J147" s="26" t="s">
        <v>61</v>
      </c>
      <c r="K147" s="22">
        <v>15.5</v>
      </c>
      <c r="L147" s="27">
        <v>2</v>
      </c>
      <c r="M147" s="26"/>
      <c r="N147" s="26"/>
      <c r="O147" s="26"/>
      <c r="P147" s="26"/>
      <c r="Q147" s="26"/>
      <c r="R147" s="23">
        <v>1.9</v>
      </c>
      <c r="S147" s="24" t="s">
        <v>53</v>
      </c>
      <c r="T147" s="25">
        <f t="shared" si="20"/>
        <v>3.8</v>
      </c>
      <c r="U147" s="17">
        <f t="shared" si="21"/>
        <v>1.7999999999999998</v>
      </c>
      <c r="V147" s="23">
        <f t="shared" si="26"/>
        <v>61.269999999999982</v>
      </c>
      <c r="W147" s="20">
        <f t="shared" si="27"/>
        <v>329.40999999999997</v>
      </c>
      <c r="X147" s="21">
        <f t="shared" si="22"/>
        <v>0.18599921071005734</v>
      </c>
      <c r="Y147" s="49">
        <f t="shared" si="23"/>
        <v>0.6126999999999998</v>
      </c>
      <c r="Z147" s="48">
        <f t="shared" si="24"/>
        <v>6126.9999999999982</v>
      </c>
      <c r="AA147" s="24" t="s">
        <v>53</v>
      </c>
      <c r="AS147" s="8">
        <f t="shared" si="28"/>
        <v>145</v>
      </c>
      <c r="AT147" s="8">
        <v>89</v>
      </c>
      <c r="AU147" s="51">
        <f t="shared" si="25"/>
        <v>0.61379310344827587</v>
      </c>
    </row>
    <row r="148" spans="1:47" x14ac:dyDescent="0.2">
      <c r="A148" s="67">
        <v>45520</v>
      </c>
      <c r="B148" s="22" t="s">
        <v>48</v>
      </c>
      <c r="C148" s="26"/>
      <c r="D148" s="22" t="str">
        <f t="shared" si="19"/>
        <v>Fri</v>
      </c>
      <c r="E148" s="26"/>
      <c r="F148" s="24" t="s">
        <v>45</v>
      </c>
      <c r="G148" s="24" t="s">
        <v>46</v>
      </c>
      <c r="H148" s="31" t="s">
        <v>165</v>
      </c>
      <c r="I148" s="50" t="s">
        <v>161</v>
      </c>
      <c r="J148" s="26" t="s">
        <v>121</v>
      </c>
      <c r="K148" s="22" t="s">
        <v>245</v>
      </c>
      <c r="L148" s="27">
        <v>2</v>
      </c>
      <c r="M148" s="26"/>
      <c r="N148" s="26"/>
      <c r="O148" s="26"/>
      <c r="P148" s="26"/>
      <c r="Q148" s="26"/>
      <c r="R148" s="23">
        <v>1.87</v>
      </c>
      <c r="S148" s="24" t="s">
        <v>53</v>
      </c>
      <c r="T148" s="25">
        <f t="shared" si="20"/>
        <v>3.74</v>
      </c>
      <c r="U148" s="17">
        <f t="shared" si="21"/>
        <v>1.7400000000000002</v>
      </c>
      <c r="V148" s="23">
        <f t="shared" si="26"/>
        <v>63.009999999999984</v>
      </c>
      <c r="W148" s="20">
        <f t="shared" si="27"/>
        <v>331.40999999999997</v>
      </c>
      <c r="X148" s="21">
        <f t="shared" si="22"/>
        <v>0.19012703298029629</v>
      </c>
      <c r="Y148" s="49">
        <f t="shared" si="23"/>
        <v>0.63009999999999988</v>
      </c>
      <c r="Z148" s="48">
        <f t="shared" si="24"/>
        <v>6300.9999999999982</v>
      </c>
      <c r="AA148" s="24" t="s">
        <v>53</v>
      </c>
      <c r="AS148" s="8">
        <f t="shared" si="28"/>
        <v>146</v>
      </c>
      <c r="AT148" s="8">
        <v>90</v>
      </c>
      <c r="AU148" s="51">
        <f t="shared" si="25"/>
        <v>0.61643835616438358</v>
      </c>
    </row>
    <row r="149" spans="1:47" x14ac:dyDescent="0.2">
      <c r="A149" s="67">
        <v>45520</v>
      </c>
      <c r="B149" s="22" t="s">
        <v>48</v>
      </c>
      <c r="C149" s="26"/>
      <c r="D149" s="22" t="str">
        <f t="shared" si="19"/>
        <v>Fri</v>
      </c>
      <c r="E149" s="26"/>
      <c r="F149" s="24" t="s">
        <v>45</v>
      </c>
      <c r="G149" s="24" t="s">
        <v>46</v>
      </c>
      <c r="H149" s="31" t="s">
        <v>165</v>
      </c>
      <c r="I149" s="50" t="s">
        <v>162</v>
      </c>
      <c r="J149" s="26" t="s">
        <v>121</v>
      </c>
      <c r="K149" s="22" t="s">
        <v>246</v>
      </c>
      <c r="L149" s="27">
        <v>2</v>
      </c>
      <c r="M149" s="26"/>
      <c r="N149" s="26"/>
      <c r="O149" s="26"/>
      <c r="P149" s="26"/>
      <c r="Q149" s="26"/>
      <c r="R149" s="23">
        <v>1.9</v>
      </c>
      <c r="S149" s="24" t="s">
        <v>53</v>
      </c>
      <c r="T149" s="25">
        <f t="shared" si="20"/>
        <v>3.8</v>
      </c>
      <c r="U149" s="17">
        <f t="shared" si="21"/>
        <v>1.7999999999999998</v>
      </c>
      <c r="V149" s="23">
        <f t="shared" si="26"/>
        <v>64.809999999999988</v>
      </c>
      <c r="W149" s="20">
        <f t="shared" si="27"/>
        <v>333.40999999999997</v>
      </c>
      <c r="X149" s="21">
        <f t="shared" si="22"/>
        <v>0.19438529138298188</v>
      </c>
      <c r="Y149" s="49">
        <f t="shared" si="23"/>
        <v>0.6480999999999999</v>
      </c>
      <c r="Z149" s="48">
        <f t="shared" si="24"/>
        <v>6480.9999999999991</v>
      </c>
      <c r="AA149" s="24" t="s">
        <v>53</v>
      </c>
      <c r="AS149" s="8">
        <f t="shared" si="28"/>
        <v>147</v>
      </c>
      <c r="AT149" s="8">
        <v>91</v>
      </c>
      <c r="AU149" s="51">
        <f t="shared" si="25"/>
        <v>0.61904761904761907</v>
      </c>
    </row>
    <row r="150" spans="1:47" x14ac:dyDescent="0.2">
      <c r="A150" s="67">
        <v>45521</v>
      </c>
      <c r="B150" s="22" t="s">
        <v>48</v>
      </c>
      <c r="C150" s="26"/>
      <c r="D150" s="22" t="str">
        <f t="shared" si="19"/>
        <v>Sat</v>
      </c>
      <c r="E150" s="26"/>
      <c r="F150" s="24" t="s">
        <v>45</v>
      </c>
      <c r="G150" s="24" t="s">
        <v>46</v>
      </c>
      <c r="H150" s="31" t="s">
        <v>165</v>
      </c>
      <c r="I150" s="24" t="s">
        <v>122</v>
      </c>
      <c r="J150" s="26" t="s">
        <v>69</v>
      </c>
      <c r="K150" s="22">
        <v>6.5</v>
      </c>
      <c r="L150" s="27">
        <v>2</v>
      </c>
      <c r="M150" s="26"/>
      <c r="N150" s="26"/>
      <c r="O150" s="26"/>
      <c r="P150" s="26"/>
      <c r="Q150" s="26"/>
      <c r="R150" s="23">
        <v>1.85</v>
      </c>
      <c r="S150" s="24" t="s">
        <v>50</v>
      </c>
      <c r="T150" s="25" t="str">
        <f t="shared" si="20"/>
        <v>0.00</v>
      </c>
      <c r="U150" s="17">
        <f t="shared" si="21"/>
        <v>-2</v>
      </c>
      <c r="V150" s="23">
        <f t="shared" si="26"/>
        <v>62.809999999999988</v>
      </c>
      <c r="W150" s="20">
        <f t="shared" si="27"/>
        <v>335.40999999999997</v>
      </c>
      <c r="X150" s="21">
        <f t="shared" si="22"/>
        <v>0.18726334933365132</v>
      </c>
      <c r="Y150" s="49">
        <f t="shared" si="23"/>
        <v>0.62809999999999988</v>
      </c>
      <c r="Z150" s="48">
        <f t="shared" si="24"/>
        <v>6280.9999999999991</v>
      </c>
      <c r="AA150" s="24" t="s">
        <v>50</v>
      </c>
      <c r="AS150" s="8">
        <f t="shared" si="28"/>
        <v>148</v>
      </c>
      <c r="AT150" s="8">
        <v>91</v>
      </c>
      <c r="AU150" s="51">
        <f t="shared" si="25"/>
        <v>0.61486486486486491</v>
      </c>
    </row>
    <row r="151" spans="1:47" x14ac:dyDescent="0.2">
      <c r="A151" s="67">
        <v>45521</v>
      </c>
      <c r="B151" s="22" t="s">
        <v>48</v>
      </c>
      <c r="C151" s="26"/>
      <c r="D151" s="22" t="str">
        <f t="shared" si="19"/>
        <v>Sat</v>
      </c>
      <c r="E151" s="26"/>
      <c r="F151" s="24" t="s">
        <v>45</v>
      </c>
      <c r="G151" s="24" t="s">
        <v>46</v>
      </c>
      <c r="H151" s="31" t="s">
        <v>165</v>
      </c>
      <c r="I151" s="24" t="s">
        <v>163</v>
      </c>
      <c r="J151" s="26" t="s">
        <v>121</v>
      </c>
      <c r="K151" s="22" t="s">
        <v>246</v>
      </c>
      <c r="L151" s="27">
        <v>2</v>
      </c>
      <c r="M151" s="26"/>
      <c r="N151" s="26"/>
      <c r="O151" s="26"/>
      <c r="P151" s="26"/>
      <c r="Q151" s="26"/>
      <c r="R151" s="23">
        <v>1.9</v>
      </c>
      <c r="S151" s="24" t="s">
        <v>50</v>
      </c>
      <c r="T151" s="25" t="str">
        <f t="shared" si="20"/>
        <v>0.00</v>
      </c>
      <c r="U151" s="17">
        <f t="shared" si="21"/>
        <v>-2</v>
      </c>
      <c r="V151" s="23">
        <f t="shared" si="26"/>
        <v>60.809999999999988</v>
      </c>
      <c r="W151" s="20">
        <f t="shared" si="27"/>
        <v>337.40999999999997</v>
      </c>
      <c r="X151" s="21">
        <f t="shared" si="22"/>
        <v>0.18022583800124475</v>
      </c>
      <c r="Y151" s="49">
        <f t="shared" si="23"/>
        <v>0.60809999999999986</v>
      </c>
      <c r="Z151" s="48">
        <f t="shared" si="24"/>
        <v>6080.9999999999991</v>
      </c>
      <c r="AA151" s="24" t="s">
        <v>50</v>
      </c>
      <c r="AS151" s="8">
        <f t="shared" si="28"/>
        <v>149</v>
      </c>
      <c r="AT151" s="8">
        <v>91</v>
      </c>
      <c r="AU151" s="51">
        <f t="shared" si="25"/>
        <v>0.61073825503355705</v>
      </c>
    </row>
    <row r="152" spans="1:47" x14ac:dyDescent="0.2">
      <c r="A152" s="67">
        <v>45522</v>
      </c>
      <c r="B152" s="22" t="s">
        <v>48</v>
      </c>
      <c r="C152" s="26"/>
      <c r="D152" s="22" t="str">
        <f t="shared" si="19"/>
        <v>Sun</v>
      </c>
      <c r="E152" s="26"/>
      <c r="F152" s="24" t="s">
        <v>45</v>
      </c>
      <c r="G152" s="24" t="s">
        <v>46</v>
      </c>
      <c r="H152" s="31" t="s">
        <v>165</v>
      </c>
      <c r="I152" s="24" t="s">
        <v>103</v>
      </c>
      <c r="J152" s="26" t="s">
        <v>52</v>
      </c>
      <c r="K152" s="22">
        <v>5.5</v>
      </c>
      <c r="L152" s="27">
        <v>2</v>
      </c>
      <c r="M152" s="26"/>
      <c r="N152" s="26"/>
      <c r="O152" s="26"/>
      <c r="P152" s="26"/>
      <c r="Q152" s="26"/>
      <c r="R152" s="23">
        <v>1.85</v>
      </c>
      <c r="S152" s="24" t="s">
        <v>50</v>
      </c>
      <c r="T152" s="25" t="str">
        <f t="shared" si="20"/>
        <v>0.00</v>
      </c>
      <c r="U152" s="17">
        <f t="shared" si="21"/>
        <v>-2</v>
      </c>
      <c r="V152" s="23">
        <f t="shared" si="26"/>
        <v>58.809999999999988</v>
      </c>
      <c r="W152" s="20">
        <f t="shared" si="27"/>
        <v>339.40999999999997</v>
      </c>
      <c r="X152" s="21">
        <f t="shared" si="22"/>
        <v>0.17327126484193156</v>
      </c>
      <c r="Y152" s="49">
        <f t="shared" si="23"/>
        <v>0.58809999999999985</v>
      </c>
      <c r="Z152" s="48">
        <f t="shared" si="24"/>
        <v>5880.9999999999991</v>
      </c>
      <c r="AA152" s="24" t="s">
        <v>50</v>
      </c>
      <c r="AS152" s="8">
        <f t="shared" si="28"/>
        <v>150</v>
      </c>
      <c r="AT152" s="8">
        <v>91</v>
      </c>
      <c r="AU152" s="51">
        <f t="shared" si="25"/>
        <v>0.60666666666666669</v>
      </c>
    </row>
    <row r="153" spans="1:47" x14ac:dyDescent="0.2">
      <c r="A153" s="67">
        <v>45522</v>
      </c>
      <c r="B153" s="22" t="s">
        <v>48</v>
      </c>
      <c r="C153" s="26"/>
      <c r="D153" s="22" t="str">
        <f t="shared" si="19"/>
        <v>Sun</v>
      </c>
      <c r="E153" s="26"/>
      <c r="F153" s="24" t="s">
        <v>45</v>
      </c>
      <c r="G153" s="24" t="s">
        <v>46</v>
      </c>
      <c r="H153" s="31" t="s">
        <v>165</v>
      </c>
      <c r="I153" s="50" t="s">
        <v>164</v>
      </c>
      <c r="J153" s="26" t="s">
        <v>121</v>
      </c>
      <c r="K153" s="22" t="s">
        <v>245</v>
      </c>
      <c r="L153" s="27">
        <v>2</v>
      </c>
      <c r="M153" s="26"/>
      <c r="N153" s="26"/>
      <c r="O153" s="26"/>
      <c r="P153" s="26"/>
      <c r="Q153" s="26"/>
      <c r="R153" s="23">
        <v>1.9</v>
      </c>
      <c r="S153" s="24" t="s">
        <v>53</v>
      </c>
      <c r="T153" s="25">
        <f t="shared" si="20"/>
        <v>3.8</v>
      </c>
      <c r="U153" s="17">
        <f t="shared" si="21"/>
        <v>1.7999999999999998</v>
      </c>
      <c r="V153" s="23">
        <f t="shared" si="26"/>
        <v>60.609999999999985</v>
      </c>
      <c r="W153" s="20">
        <f t="shared" si="27"/>
        <v>341.40999999999997</v>
      </c>
      <c r="X153" s="21">
        <f t="shared" si="22"/>
        <v>0.17752848481298145</v>
      </c>
      <c r="Y153" s="49">
        <f t="shared" si="23"/>
        <v>0.60609999999999986</v>
      </c>
      <c r="Z153" s="48">
        <f t="shared" si="24"/>
        <v>6060.9999999999982</v>
      </c>
      <c r="AA153" s="24" t="s">
        <v>53</v>
      </c>
      <c r="AS153" s="8">
        <f t="shared" si="28"/>
        <v>151</v>
      </c>
      <c r="AT153" s="8">
        <v>92</v>
      </c>
      <c r="AU153" s="51">
        <f t="shared" si="25"/>
        <v>0.60927152317880795</v>
      </c>
    </row>
    <row r="154" spans="1:47" x14ac:dyDescent="0.2">
      <c r="A154" s="67">
        <v>45526</v>
      </c>
      <c r="B154" s="22" t="s">
        <v>48</v>
      </c>
      <c r="C154" s="26"/>
      <c r="D154" s="22" t="str">
        <f t="shared" si="19"/>
        <v>Thu</v>
      </c>
      <c r="E154" s="26"/>
      <c r="F154" s="24" t="s">
        <v>45</v>
      </c>
      <c r="G154" s="24" t="s">
        <v>46</v>
      </c>
      <c r="H154" s="31" t="s">
        <v>171</v>
      </c>
      <c r="I154" s="50" t="s">
        <v>166</v>
      </c>
      <c r="J154" s="26" t="s">
        <v>121</v>
      </c>
      <c r="K154" s="22" t="s">
        <v>246</v>
      </c>
      <c r="L154" s="27">
        <v>2</v>
      </c>
      <c r="M154" s="26"/>
      <c r="N154" s="26"/>
      <c r="O154" s="26"/>
      <c r="P154" s="26"/>
      <c r="Q154" s="26"/>
      <c r="R154" s="23">
        <v>1.85</v>
      </c>
      <c r="S154" s="24" t="s">
        <v>53</v>
      </c>
      <c r="T154" s="25">
        <f t="shared" si="20"/>
        <v>3.7</v>
      </c>
      <c r="U154" s="17">
        <f t="shared" si="21"/>
        <v>1.7000000000000002</v>
      </c>
      <c r="V154" s="23">
        <f t="shared" si="26"/>
        <v>62.309999999999988</v>
      </c>
      <c r="W154" s="20">
        <f t="shared" si="27"/>
        <v>343.40999999999997</v>
      </c>
      <c r="X154" s="21">
        <f t="shared" si="22"/>
        <v>0.18144492006639293</v>
      </c>
      <c r="Y154" s="49">
        <f t="shared" si="23"/>
        <v>0.62309999999999988</v>
      </c>
      <c r="Z154" s="48">
        <f t="shared" si="24"/>
        <v>6230.9999999999991</v>
      </c>
      <c r="AA154" s="24" t="s">
        <v>53</v>
      </c>
      <c r="AS154" s="8">
        <f t="shared" si="28"/>
        <v>152</v>
      </c>
      <c r="AT154" s="8">
        <v>93</v>
      </c>
      <c r="AU154" s="51">
        <f t="shared" si="25"/>
        <v>0.61184210526315785</v>
      </c>
    </row>
    <row r="155" spans="1:47" x14ac:dyDescent="0.2">
      <c r="A155" s="67">
        <v>45527</v>
      </c>
      <c r="B155" s="22" t="s">
        <v>48</v>
      </c>
      <c r="C155" s="26"/>
      <c r="D155" s="22" t="str">
        <f t="shared" si="19"/>
        <v>Fri</v>
      </c>
      <c r="E155" s="26"/>
      <c r="F155" s="24" t="s">
        <v>45</v>
      </c>
      <c r="G155" s="24" t="s">
        <v>46</v>
      </c>
      <c r="H155" s="31" t="s">
        <v>171</v>
      </c>
      <c r="I155" s="24" t="s">
        <v>167</v>
      </c>
      <c r="J155" s="26" t="s">
        <v>121</v>
      </c>
      <c r="K155" s="22" t="s">
        <v>245</v>
      </c>
      <c r="L155" s="27">
        <v>2</v>
      </c>
      <c r="M155" s="26"/>
      <c r="N155" s="26"/>
      <c r="O155" s="26"/>
      <c r="P155" s="26"/>
      <c r="Q155" s="26"/>
      <c r="R155" s="23">
        <v>1.9</v>
      </c>
      <c r="S155" s="24" t="s">
        <v>50</v>
      </c>
      <c r="T155" s="25" t="str">
        <f t="shared" si="20"/>
        <v>0.00</v>
      </c>
      <c r="U155" s="17">
        <f t="shared" si="21"/>
        <v>-2</v>
      </c>
      <c r="V155" s="23">
        <f t="shared" si="26"/>
        <v>60.309999999999988</v>
      </c>
      <c r="W155" s="20">
        <f t="shared" si="27"/>
        <v>345.40999999999997</v>
      </c>
      <c r="X155" s="21">
        <f t="shared" si="22"/>
        <v>0.17460409368576474</v>
      </c>
      <c r="Y155" s="49">
        <f t="shared" si="23"/>
        <v>0.60309999999999986</v>
      </c>
      <c r="Z155" s="48">
        <f t="shared" si="24"/>
        <v>6030.9999999999991</v>
      </c>
      <c r="AA155" s="24" t="s">
        <v>50</v>
      </c>
      <c r="AS155" s="8">
        <f t="shared" si="28"/>
        <v>153</v>
      </c>
      <c r="AT155" s="8">
        <v>93</v>
      </c>
      <c r="AU155" s="51">
        <f t="shared" si="25"/>
        <v>0.60784313725490191</v>
      </c>
    </row>
    <row r="156" spans="1:47" x14ac:dyDescent="0.2">
      <c r="A156" s="67">
        <v>45527</v>
      </c>
      <c r="B156" s="22" t="s">
        <v>48</v>
      </c>
      <c r="C156" s="26"/>
      <c r="D156" s="22" t="str">
        <f t="shared" si="19"/>
        <v>Fri</v>
      </c>
      <c r="E156" s="26"/>
      <c r="F156" s="24" t="s">
        <v>45</v>
      </c>
      <c r="G156" s="24" t="s">
        <v>46</v>
      </c>
      <c r="H156" s="31" t="s">
        <v>171</v>
      </c>
      <c r="I156" s="24" t="s">
        <v>119</v>
      </c>
      <c r="J156" s="26" t="s">
        <v>58</v>
      </c>
      <c r="K156" s="22" t="s">
        <v>47</v>
      </c>
      <c r="L156" s="27">
        <v>1</v>
      </c>
      <c r="M156" s="26"/>
      <c r="N156" s="26"/>
      <c r="O156" s="26"/>
      <c r="P156" s="26"/>
      <c r="Q156" s="26"/>
      <c r="R156" s="23">
        <v>3.35</v>
      </c>
      <c r="S156" s="24" t="s">
        <v>50</v>
      </c>
      <c r="T156" s="25" t="str">
        <f t="shared" si="20"/>
        <v>0.00</v>
      </c>
      <c r="U156" s="17">
        <f t="shared" si="21"/>
        <v>-1</v>
      </c>
      <c r="V156" s="23">
        <f t="shared" si="26"/>
        <v>59.309999999999988</v>
      </c>
      <c r="W156" s="20">
        <f t="shared" si="27"/>
        <v>346.40999999999997</v>
      </c>
      <c r="X156" s="21">
        <f t="shared" si="22"/>
        <v>0.17121330215640423</v>
      </c>
      <c r="Y156" s="49">
        <f t="shared" si="23"/>
        <v>0.59309999999999985</v>
      </c>
      <c r="Z156" s="48">
        <f t="shared" si="24"/>
        <v>5930.9999999999991</v>
      </c>
      <c r="AA156" s="24" t="s">
        <v>50</v>
      </c>
      <c r="AS156" s="8">
        <f t="shared" si="28"/>
        <v>154</v>
      </c>
      <c r="AT156" s="8">
        <v>93</v>
      </c>
      <c r="AU156" s="51">
        <f t="shared" si="25"/>
        <v>0.60389610389610393</v>
      </c>
    </row>
    <row r="157" spans="1:47" x14ac:dyDescent="0.2">
      <c r="A157" s="67">
        <v>45527</v>
      </c>
      <c r="B157" s="22" t="s">
        <v>48</v>
      </c>
      <c r="C157" s="26"/>
      <c r="D157" s="22" t="str">
        <f t="shared" si="19"/>
        <v>Fri</v>
      </c>
      <c r="E157" s="26"/>
      <c r="F157" s="24" t="s">
        <v>45</v>
      </c>
      <c r="G157" s="24" t="s">
        <v>46</v>
      </c>
      <c r="H157" s="31" t="s">
        <v>171</v>
      </c>
      <c r="I157" s="50" t="s">
        <v>119</v>
      </c>
      <c r="J157" s="26" t="s">
        <v>58</v>
      </c>
      <c r="K157" s="22">
        <v>9.5</v>
      </c>
      <c r="L157" s="27">
        <v>2</v>
      </c>
      <c r="M157" s="26"/>
      <c r="N157" s="26"/>
      <c r="O157" s="26"/>
      <c r="P157" s="26"/>
      <c r="Q157" s="26"/>
      <c r="R157" s="23">
        <v>1.93</v>
      </c>
      <c r="S157" s="24" t="s">
        <v>53</v>
      </c>
      <c r="T157" s="25">
        <f t="shared" si="20"/>
        <v>3.86</v>
      </c>
      <c r="U157" s="17">
        <f t="shared" si="21"/>
        <v>1.8599999999999999</v>
      </c>
      <c r="V157" s="23">
        <f t="shared" si="26"/>
        <v>61.169999999999987</v>
      </c>
      <c r="W157" s="20">
        <f t="shared" si="27"/>
        <v>348.40999999999997</v>
      </c>
      <c r="X157" s="21">
        <f t="shared" si="22"/>
        <v>0.17556901351855569</v>
      </c>
      <c r="Y157" s="49">
        <f t="shared" si="23"/>
        <v>0.61169999999999991</v>
      </c>
      <c r="Z157" s="48">
        <f t="shared" si="24"/>
        <v>6116.9999999999991</v>
      </c>
      <c r="AA157" s="24" t="s">
        <v>53</v>
      </c>
      <c r="AS157" s="8">
        <f t="shared" si="28"/>
        <v>155</v>
      </c>
      <c r="AT157" s="8">
        <v>94</v>
      </c>
      <c r="AU157" s="51">
        <f t="shared" si="25"/>
        <v>0.6064516129032258</v>
      </c>
    </row>
    <row r="158" spans="1:47" x14ac:dyDescent="0.2">
      <c r="A158" s="67">
        <v>45527</v>
      </c>
      <c r="B158" s="22" t="s">
        <v>48</v>
      </c>
      <c r="C158" s="26"/>
      <c r="D158" s="22" t="str">
        <f t="shared" si="19"/>
        <v>Fri</v>
      </c>
      <c r="E158" s="26"/>
      <c r="F158" s="24" t="s">
        <v>45</v>
      </c>
      <c r="G158" s="24" t="s">
        <v>46</v>
      </c>
      <c r="H158" s="31" t="s">
        <v>171</v>
      </c>
      <c r="I158" s="50" t="s">
        <v>168</v>
      </c>
      <c r="J158" s="26" t="s">
        <v>121</v>
      </c>
      <c r="K158" s="22" t="s">
        <v>246</v>
      </c>
      <c r="L158" s="27">
        <v>3</v>
      </c>
      <c r="M158" s="26"/>
      <c r="N158" s="26"/>
      <c r="O158" s="26"/>
      <c r="P158" s="26"/>
      <c r="Q158" s="26"/>
      <c r="R158" s="23">
        <v>1.9</v>
      </c>
      <c r="S158" s="24" t="s">
        <v>53</v>
      </c>
      <c r="T158" s="25">
        <f t="shared" si="20"/>
        <v>5.7</v>
      </c>
      <c r="U158" s="17">
        <f t="shared" si="21"/>
        <v>2.7</v>
      </c>
      <c r="V158" s="23">
        <f t="shared" si="26"/>
        <v>63.86999999999999</v>
      </c>
      <c r="W158" s="20">
        <f t="shared" si="27"/>
        <v>351.40999999999997</v>
      </c>
      <c r="X158" s="21">
        <f t="shared" si="22"/>
        <v>0.1817535072991662</v>
      </c>
      <c r="Y158" s="49">
        <f t="shared" si="23"/>
        <v>0.63869999999999993</v>
      </c>
      <c r="Z158" s="48">
        <f t="shared" si="24"/>
        <v>6386.9999999999991</v>
      </c>
      <c r="AA158" s="24" t="s">
        <v>53</v>
      </c>
      <c r="AS158" s="8">
        <f t="shared" si="28"/>
        <v>156</v>
      </c>
      <c r="AT158" s="8">
        <v>95</v>
      </c>
      <c r="AU158" s="51">
        <f t="shared" si="25"/>
        <v>0.60897435897435892</v>
      </c>
    </row>
    <row r="159" spans="1:47" x14ac:dyDescent="0.2">
      <c r="A159" s="67">
        <v>45528</v>
      </c>
      <c r="B159" s="22" t="s">
        <v>48</v>
      </c>
      <c r="C159" s="26"/>
      <c r="D159" s="22" t="str">
        <f t="shared" si="19"/>
        <v>Sat</v>
      </c>
      <c r="E159" s="26"/>
      <c r="F159" s="24" t="s">
        <v>45</v>
      </c>
      <c r="G159" s="24" t="s">
        <v>46</v>
      </c>
      <c r="H159" s="31" t="s">
        <v>171</v>
      </c>
      <c r="I159" s="24" t="s">
        <v>120</v>
      </c>
      <c r="J159" s="26" t="s">
        <v>72</v>
      </c>
      <c r="K159" s="22">
        <v>15.5</v>
      </c>
      <c r="L159" s="27">
        <v>2</v>
      </c>
      <c r="M159" s="26"/>
      <c r="N159" s="26"/>
      <c r="O159" s="26"/>
      <c r="P159" s="26"/>
      <c r="Q159" s="26"/>
      <c r="R159" s="23">
        <v>1.9</v>
      </c>
      <c r="S159" s="24" t="s">
        <v>50</v>
      </c>
      <c r="T159" s="25" t="str">
        <f t="shared" si="20"/>
        <v>0.00</v>
      </c>
      <c r="U159" s="17">
        <f t="shared" si="21"/>
        <v>-2</v>
      </c>
      <c r="V159" s="23">
        <f t="shared" si="26"/>
        <v>61.86999999999999</v>
      </c>
      <c r="W159" s="20">
        <f t="shared" si="27"/>
        <v>353.40999999999997</v>
      </c>
      <c r="X159" s="21">
        <f t="shared" si="22"/>
        <v>0.17506578761212188</v>
      </c>
      <c r="Y159" s="49">
        <f t="shared" si="23"/>
        <v>0.61869999999999992</v>
      </c>
      <c r="Z159" s="48">
        <f t="shared" si="24"/>
        <v>6186.9999999999991</v>
      </c>
      <c r="AA159" s="24" t="s">
        <v>50</v>
      </c>
      <c r="AS159" s="8">
        <f t="shared" si="28"/>
        <v>157</v>
      </c>
      <c r="AT159" s="8">
        <v>95</v>
      </c>
      <c r="AU159" s="51">
        <f t="shared" si="25"/>
        <v>0.60509554140127386</v>
      </c>
    </row>
    <row r="160" spans="1:47" x14ac:dyDescent="0.2">
      <c r="A160" s="67">
        <v>45528</v>
      </c>
      <c r="B160" s="22" t="s">
        <v>48</v>
      </c>
      <c r="C160" s="26"/>
      <c r="D160" s="22" t="str">
        <f t="shared" si="19"/>
        <v>Sat</v>
      </c>
      <c r="E160" s="26"/>
      <c r="F160" s="24" t="s">
        <v>45</v>
      </c>
      <c r="G160" s="24" t="s">
        <v>46</v>
      </c>
      <c r="H160" s="31" t="s">
        <v>171</v>
      </c>
      <c r="I160" s="50" t="s">
        <v>169</v>
      </c>
      <c r="J160" s="26" t="s">
        <v>121</v>
      </c>
      <c r="K160" s="22" t="s">
        <v>246</v>
      </c>
      <c r="L160" s="27">
        <v>2</v>
      </c>
      <c r="M160" s="26"/>
      <c r="N160" s="26"/>
      <c r="O160" s="26"/>
      <c r="P160" s="26"/>
      <c r="Q160" s="26"/>
      <c r="R160" s="23">
        <v>1.95</v>
      </c>
      <c r="S160" s="24" t="s">
        <v>53</v>
      </c>
      <c r="T160" s="25">
        <f t="shared" si="20"/>
        <v>3.9</v>
      </c>
      <c r="U160" s="17">
        <f t="shared" si="21"/>
        <v>1.9</v>
      </c>
      <c r="V160" s="23">
        <f t="shared" si="26"/>
        <v>63.769999999999989</v>
      </c>
      <c r="W160" s="20">
        <f t="shared" si="27"/>
        <v>355.40999999999997</v>
      </c>
      <c r="X160" s="21">
        <f t="shared" si="22"/>
        <v>0.17942657775526855</v>
      </c>
      <c r="Y160" s="49">
        <f t="shared" si="23"/>
        <v>0.63769999999999993</v>
      </c>
      <c r="Z160" s="48">
        <f t="shared" si="24"/>
        <v>6376.9999999999991</v>
      </c>
      <c r="AA160" s="24" t="s">
        <v>53</v>
      </c>
      <c r="AS160" s="8">
        <f t="shared" si="28"/>
        <v>158</v>
      </c>
      <c r="AT160" s="8">
        <v>96</v>
      </c>
      <c r="AU160" s="51">
        <f t="shared" si="25"/>
        <v>0.60759493670886078</v>
      </c>
    </row>
    <row r="161" spans="1:47" x14ac:dyDescent="0.2">
      <c r="A161" s="67">
        <v>45529</v>
      </c>
      <c r="B161" s="22" t="s">
        <v>48</v>
      </c>
      <c r="C161" s="26"/>
      <c r="D161" s="22" t="str">
        <f t="shared" si="19"/>
        <v>Sun</v>
      </c>
      <c r="E161" s="26"/>
      <c r="F161" s="24" t="s">
        <v>45</v>
      </c>
      <c r="G161" s="24" t="s">
        <v>46</v>
      </c>
      <c r="H161" s="31" t="s">
        <v>171</v>
      </c>
      <c r="I161" s="50" t="s">
        <v>170</v>
      </c>
      <c r="J161" s="26" t="s">
        <v>121</v>
      </c>
      <c r="K161" s="22" t="s">
        <v>246</v>
      </c>
      <c r="L161" s="27">
        <v>2</v>
      </c>
      <c r="M161" s="26"/>
      <c r="N161" s="26"/>
      <c r="O161" s="26"/>
      <c r="P161" s="26"/>
      <c r="Q161" s="26"/>
      <c r="R161" s="23">
        <v>1.9</v>
      </c>
      <c r="S161" s="24" t="s">
        <v>53</v>
      </c>
      <c r="T161" s="25">
        <f t="shared" si="20"/>
        <v>3.8</v>
      </c>
      <c r="U161" s="17">
        <f t="shared" si="21"/>
        <v>1.7999999999999998</v>
      </c>
      <c r="V161" s="23">
        <f t="shared" si="26"/>
        <v>65.569999999999993</v>
      </c>
      <c r="W161" s="20">
        <f t="shared" si="27"/>
        <v>357.40999999999997</v>
      </c>
      <c r="X161" s="21">
        <f t="shared" si="22"/>
        <v>0.18345877283791723</v>
      </c>
      <c r="Y161" s="49">
        <f t="shared" si="23"/>
        <v>0.65569999999999995</v>
      </c>
      <c r="Z161" s="48">
        <f t="shared" si="24"/>
        <v>6556.9999999999991</v>
      </c>
      <c r="AA161" s="24" t="s">
        <v>53</v>
      </c>
      <c r="AS161" s="8">
        <f t="shared" si="28"/>
        <v>159</v>
      </c>
      <c r="AT161" s="8">
        <v>97</v>
      </c>
      <c r="AU161" s="51">
        <f t="shared" si="25"/>
        <v>0.61006289308176098</v>
      </c>
    </row>
    <row r="162" spans="1:47" x14ac:dyDescent="0.2">
      <c r="A162" s="67">
        <v>45533</v>
      </c>
      <c r="B162" s="22" t="s">
        <v>48</v>
      </c>
      <c r="C162" s="26"/>
      <c r="D162" s="22" t="str">
        <f t="shared" si="19"/>
        <v>Thu</v>
      </c>
      <c r="E162" s="26"/>
      <c r="F162" s="24" t="s">
        <v>45</v>
      </c>
      <c r="G162" s="24" t="s">
        <v>46</v>
      </c>
      <c r="H162" s="31" t="s">
        <v>177</v>
      </c>
      <c r="I162" s="50" t="s">
        <v>172</v>
      </c>
      <c r="J162" s="26" t="s">
        <v>121</v>
      </c>
      <c r="K162" s="22" t="s">
        <v>246</v>
      </c>
      <c r="L162" s="27">
        <v>2</v>
      </c>
      <c r="M162" s="26"/>
      <c r="N162" s="26"/>
      <c r="O162" s="26"/>
      <c r="P162" s="26"/>
      <c r="Q162" s="26"/>
      <c r="R162" s="23">
        <v>1.9</v>
      </c>
      <c r="S162" s="24" t="s">
        <v>53</v>
      </c>
      <c r="T162" s="25">
        <f t="shared" si="20"/>
        <v>3.8</v>
      </c>
      <c r="U162" s="17">
        <f t="shared" si="21"/>
        <v>1.7999999999999998</v>
      </c>
      <c r="V162" s="23">
        <f t="shared" si="26"/>
        <v>67.36999999999999</v>
      </c>
      <c r="W162" s="20">
        <f t="shared" si="27"/>
        <v>359.40999999999997</v>
      </c>
      <c r="X162" s="21">
        <f t="shared" si="22"/>
        <v>0.18744609220667205</v>
      </c>
      <c r="Y162" s="49">
        <f t="shared" si="23"/>
        <v>0.67369999999999985</v>
      </c>
      <c r="Z162" s="48">
        <f t="shared" si="24"/>
        <v>6736.9999999999991</v>
      </c>
      <c r="AA162" s="24" t="s">
        <v>53</v>
      </c>
      <c r="AS162" s="8">
        <f t="shared" si="28"/>
        <v>160</v>
      </c>
      <c r="AT162" s="8">
        <v>98</v>
      </c>
      <c r="AU162" s="51">
        <f t="shared" si="25"/>
        <v>0.61250000000000004</v>
      </c>
    </row>
    <row r="163" spans="1:47" x14ac:dyDescent="0.2">
      <c r="A163" s="67">
        <v>45534</v>
      </c>
      <c r="B163" s="22" t="s">
        <v>48</v>
      </c>
      <c r="C163" s="26"/>
      <c r="D163" s="22" t="str">
        <f t="shared" si="19"/>
        <v>Fri</v>
      </c>
      <c r="E163" s="26"/>
      <c r="F163" s="24" t="s">
        <v>45</v>
      </c>
      <c r="G163" s="24" t="s">
        <v>46</v>
      </c>
      <c r="H163" s="31" t="s">
        <v>177</v>
      </c>
      <c r="I163" s="50" t="s">
        <v>118</v>
      </c>
      <c r="J163" s="26" t="s">
        <v>55</v>
      </c>
      <c r="K163" s="22">
        <v>-16.5</v>
      </c>
      <c r="L163" s="27">
        <v>2</v>
      </c>
      <c r="M163" s="26"/>
      <c r="N163" s="26"/>
      <c r="O163" s="26"/>
      <c r="P163" s="26"/>
      <c r="Q163" s="26"/>
      <c r="R163" s="23">
        <v>1.94</v>
      </c>
      <c r="S163" s="24" t="s">
        <v>53</v>
      </c>
      <c r="T163" s="25">
        <f t="shared" si="20"/>
        <v>3.88</v>
      </c>
      <c r="U163" s="17">
        <f t="shared" si="21"/>
        <v>1.88</v>
      </c>
      <c r="V163" s="23">
        <f t="shared" si="26"/>
        <v>69.249999999999986</v>
      </c>
      <c r="W163" s="20">
        <f t="shared" si="27"/>
        <v>361.40999999999997</v>
      </c>
      <c r="X163" s="21">
        <f t="shared" si="22"/>
        <v>0.19161063611964249</v>
      </c>
      <c r="Y163" s="49">
        <f t="shared" si="23"/>
        <v>0.69249999999999989</v>
      </c>
      <c r="Z163" s="48">
        <f t="shared" si="24"/>
        <v>6924.9999999999982</v>
      </c>
      <c r="AA163" s="24" t="s">
        <v>53</v>
      </c>
      <c r="AS163" s="8">
        <f t="shared" si="28"/>
        <v>161</v>
      </c>
      <c r="AT163" s="8">
        <v>99</v>
      </c>
      <c r="AU163" s="51">
        <f t="shared" si="25"/>
        <v>0.6149068322981367</v>
      </c>
    </row>
    <row r="164" spans="1:47" x14ac:dyDescent="0.2">
      <c r="A164" s="67">
        <v>45534</v>
      </c>
      <c r="B164" s="22" t="s">
        <v>48</v>
      </c>
      <c r="C164" s="26"/>
      <c r="D164" s="22" t="str">
        <f t="shared" si="19"/>
        <v>Fri</v>
      </c>
      <c r="E164" s="26"/>
      <c r="F164" s="24" t="s">
        <v>45</v>
      </c>
      <c r="G164" s="24" t="s">
        <v>46</v>
      </c>
      <c r="H164" s="31" t="s">
        <v>177</v>
      </c>
      <c r="I164" s="24" t="s">
        <v>173</v>
      </c>
      <c r="J164" s="26" t="s">
        <v>121</v>
      </c>
      <c r="K164" s="22" t="s">
        <v>246</v>
      </c>
      <c r="L164" s="27">
        <v>2</v>
      </c>
      <c r="M164" s="26"/>
      <c r="N164" s="26"/>
      <c r="O164" s="26"/>
      <c r="P164" s="26"/>
      <c r="Q164" s="26"/>
      <c r="R164" s="23">
        <v>1.95</v>
      </c>
      <c r="S164" s="24" t="s">
        <v>50</v>
      </c>
      <c r="T164" s="25" t="str">
        <f t="shared" si="20"/>
        <v>0.00</v>
      </c>
      <c r="U164" s="17">
        <f t="shared" si="21"/>
        <v>-2</v>
      </c>
      <c r="V164" s="23">
        <f t="shared" si="26"/>
        <v>67.249999999999986</v>
      </c>
      <c r="W164" s="20">
        <f t="shared" si="27"/>
        <v>363.40999999999997</v>
      </c>
      <c r="X164" s="21">
        <f t="shared" si="22"/>
        <v>0.18505269530282598</v>
      </c>
      <c r="Y164" s="49">
        <f t="shared" si="23"/>
        <v>0.67249999999999988</v>
      </c>
      <c r="Z164" s="48">
        <f t="shared" si="24"/>
        <v>6724.9999999999982</v>
      </c>
      <c r="AA164" s="24" t="s">
        <v>50</v>
      </c>
      <c r="AS164" s="8">
        <f t="shared" si="28"/>
        <v>162</v>
      </c>
      <c r="AT164" s="8">
        <v>99</v>
      </c>
      <c r="AU164" s="51">
        <f t="shared" si="25"/>
        <v>0.61111111111111116</v>
      </c>
    </row>
    <row r="165" spans="1:47" x14ac:dyDescent="0.2">
      <c r="A165" s="67">
        <v>45535</v>
      </c>
      <c r="B165" s="22" t="s">
        <v>48</v>
      </c>
      <c r="C165" s="26"/>
      <c r="D165" s="22" t="str">
        <f t="shared" si="19"/>
        <v>Sat</v>
      </c>
      <c r="E165" s="26"/>
      <c r="F165" s="24" t="s">
        <v>45</v>
      </c>
      <c r="G165" s="24" t="s">
        <v>46</v>
      </c>
      <c r="H165" s="31" t="s">
        <v>177</v>
      </c>
      <c r="I165" s="24" t="s">
        <v>174</v>
      </c>
      <c r="J165" s="26" t="s">
        <v>121</v>
      </c>
      <c r="K165" s="22" t="s">
        <v>246</v>
      </c>
      <c r="L165" s="27">
        <v>2</v>
      </c>
      <c r="M165" s="26"/>
      <c r="N165" s="26"/>
      <c r="O165" s="26"/>
      <c r="P165" s="26"/>
      <c r="Q165" s="26"/>
      <c r="R165" s="23">
        <v>1.91</v>
      </c>
      <c r="S165" s="24" t="s">
        <v>50</v>
      </c>
      <c r="T165" s="25" t="str">
        <f t="shared" si="20"/>
        <v>0.00</v>
      </c>
      <c r="U165" s="17">
        <f t="shared" si="21"/>
        <v>-2</v>
      </c>
      <c r="V165" s="23">
        <f t="shared" si="26"/>
        <v>65.249999999999986</v>
      </c>
      <c r="W165" s="20">
        <f t="shared" si="27"/>
        <v>365.40999999999997</v>
      </c>
      <c r="X165" s="21">
        <f t="shared" si="22"/>
        <v>0.17856654169289291</v>
      </c>
      <c r="Y165" s="49">
        <f t="shared" si="23"/>
        <v>0.65249999999999986</v>
      </c>
      <c r="Z165" s="48">
        <f t="shared" si="24"/>
        <v>6524.9999999999982</v>
      </c>
      <c r="AA165" s="24" t="s">
        <v>50</v>
      </c>
      <c r="AS165" s="8">
        <f t="shared" si="28"/>
        <v>163</v>
      </c>
      <c r="AT165" s="8">
        <v>99</v>
      </c>
      <c r="AU165" s="51">
        <f t="shared" si="25"/>
        <v>0.6073619631901841</v>
      </c>
    </row>
    <row r="166" spans="1:47" x14ac:dyDescent="0.2">
      <c r="A166" s="67">
        <v>45535</v>
      </c>
      <c r="B166" s="22" t="s">
        <v>48</v>
      </c>
      <c r="C166" s="26"/>
      <c r="D166" s="22" t="str">
        <f t="shared" si="19"/>
        <v>Sat</v>
      </c>
      <c r="E166" s="26"/>
      <c r="F166" s="24" t="s">
        <v>45</v>
      </c>
      <c r="G166" s="24" t="s">
        <v>46</v>
      </c>
      <c r="H166" s="31" t="s">
        <v>177</v>
      </c>
      <c r="I166" s="50" t="s">
        <v>175</v>
      </c>
      <c r="J166" s="26" t="s">
        <v>121</v>
      </c>
      <c r="K166" s="22" t="s">
        <v>246</v>
      </c>
      <c r="L166" s="27">
        <v>2</v>
      </c>
      <c r="M166" s="26"/>
      <c r="N166" s="26"/>
      <c r="O166" s="26"/>
      <c r="P166" s="26"/>
      <c r="Q166" s="26"/>
      <c r="R166" s="23">
        <v>1.93</v>
      </c>
      <c r="S166" s="24" t="s">
        <v>53</v>
      </c>
      <c r="T166" s="25">
        <f t="shared" si="20"/>
        <v>3.86</v>
      </c>
      <c r="U166" s="17">
        <f t="shared" si="21"/>
        <v>1.8599999999999999</v>
      </c>
      <c r="V166" s="23">
        <f t="shared" si="26"/>
        <v>67.109999999999985</v>
      </c>
      <c r="W166" s="20">
        <f t="shared" si="27"/>
        <v>367.40999999999997</v>
      </c>
      <c r="X166" s="21">
        <f t="shared" si="22"/>
        <v>0.18265697721891072</v>
      </c>
      <c r="Y166" s="49">
        <f t="shared" si="23"/>
        <v>0.67109999999999981</v>
      </c>
      <c r="Z166" s="48">
        <f t="shared" si="24"/>
        <v>6710.9999999999982</v>
      </c>
      <c r="AA166" s="24" t="s">
        <v>53</v>
      </c>
      <c r="AS166" s="8">
        <f t="shared" si="28"/>
        <v>164</v>
      </c>
      <c r="AT166" s="8">
        <v>100</v>
      </c>
      <c r="AU166" s="51">
        <f t="shared" si="25"/>
        <v>0.6097560975609756</v>
      </c>
    </row>
    <row r="167" spans="1:47" x14ac:dyDescent="0.2">
      <c r="A167" s="67">
        <v>45536</v>
      </c>
      <c r="B167" s="22" t="s">
        <v>48</v>
      </c>
      <c r="C167" s="26"/>
      <c r="D167" s="22" t="str">
        <f t="shared" si="19"/>
        <v>Sun</v>
      </c>
      <c r="E167" s="26"/>
      <c r="F167" s="24" t="s">
        <v>45</v>
      </c>
      <c r="G167" s="24" t="s">
        <v>46</v>
      </c>
      <c r="H167" s="31" t="s">
        <v>177</v>
      </c>
      <c r="I167" s="24" t="s">
        <v>176</v>
      </c>
      <c r="J167" s="26" t="s">
        <v>121</v>
      </c>
      <c r="K167" s="22" t="s">
        <v>246</v>
      </c>
      <c r="L167" s="27">
        <v>2</v>
      </c>
      <c r="M167" s="26"/>
      <c r="N167" s="26"/>
      <c r="O167" s="26"/>
      <c r="P167" s="26"/>
      <c r="Q167" s="26"/>
      <c r="R167" s="23">
        <v>1.91</v>
      </c>
      <c r="S167" s="24" t="s">
        <v>50</v>
      </c>
      <c r="T167" s="25" t="str">
        <f t="shared" si="20"/>
        <v>0.00</v>
      </c>
      <c r="U167" s="17">
        <f t="shared" si="21"/>
        <v>-2</v>
      </c>
      <c r="V167" s="23">
        <f t="shared" si="26"/>
        <v>65.109999999999985</v>
      </c>
      <c r="W167" s="20">
        <f t="shared" si="27"/>
        <v>369.40999999999997</v>
      </c>
      <c r="X167" s="21">
        <f t="shared" si="22"/>
        <v>0.17625402669121029</v>
      </c>
      <c r="Y167" s="49">
        <f t="shared" si="23"/>
        <v>0.6510999999999999</v>
      </c>
      <c r="Z167" s="48">
        <f t="shared" si="24"/>
        <v>6510.9999999999982</v>
      </c>
      <c r="AA167" s="24" t="s">
        <v>50</v>
      </c>
      <c r="AS167" s="8">
        <f t="shared" si="28"/>
        <v>165</v>
      </c>
      <c r="AT167" s="8">
        <v>100</v>
      </c>
      <c r="AU167" s="51">
        <f t="shared" si="25"/>
        <v>0.60606060606060608</v>
      </c>
    </row>
    <row r="168" spans="1:47" x14ac:dyDescent="0.2">
      <c r="A168" s="67">
        <v>45540</v>
      </c>
      <c r="B168" s="22" t="s">
        <v>48</v>
      </c>
      <c r="C168" s="26"/>
      <c r="D168" s="22" t="str">
        <f t="shared" si="19"/>
        <v>Thu</v>
      </c>
      <c r="E168" s="26"/>
      <c r="F168" s="24" t="s">
        <v>45</v>
      </c>
      <c r="G168" s="24" t="s">
        <v>46</v>
      </c>
      <c r="H168" s="31" t="s">
        <v>178</v>
      </c>
      <c r="I168" s="50" t="s">
        <v>179</v>
      </c>
      <c r="J168" s="26" t="s">
        <v>121</v>
      </c>
      <c r="K168" s="22" t="s">
        <v>246</v>
      </c>
      <c r="L168" s="27">
        <v>2</v>
      </c>
      <c r="M168" s="26"/>
      <c r="N168" s="26"/>
      <c r="O168" s="26"/>
      <c r="P168" s="26"/>
      <c r="Q168" s="26"/>
      <c r="R168" s="23">
        <v>1.91</v>
      </c>
      <c r="S168" s="24" t="s">
        <v>53</v>
      </c>
      <c r="T168" s="25">
        <f t="shared" si="20"/>
        <v>3.82</v>
      </c>
      <c r="U168" s="17">
        <f t="shared" si="21"/>
        <v>1.8199999999999998</v>
      </c>
      <c r="V168" s="23">
        <f t="shared" si="26"/>
        <v>66.929999999999978</v>
      </c>
      <c r="W168" s="20">
        <f t="shared" si="27"/>
        <v>371.40999999999997</v>
      </c>
      <c r="X168" s="21">
        <f t="shared" si="22"/>
        <v>0.18020516410435902</v>
      </c>
      <c r="Y168" s="49">
        <f t="shared" si="23"/>
        <v>0.66929999999999978</v>
      </c>
      <c r="Z168" s="48">
        <f t="shared" si="24"/>
        <v>6692.9999999999982</v>
      </c>
      <c r="AA168" s="24" t="s">
        <v>53</v>
      </c>
      <c r="AS168" s="8">
        <f t="shared" si="28"/>
        <v>166</v>
      </c>
      <c r="AT168" s="8">
        <v>101</v>
      </c>
      <c r="AU168" s="51">
        <f t="shared" si="25"/>
        <v>0.60843373493975905</v>
      </c>
    </row>
    <row r="169" spans="1:47" x14ac:dyDescent="0.2">
      <c r="A169" s="67">
        <v>45541</v>
      </c>
      <c r="B169" s="22" t="s">
        <v>48</v>
      </c>
      <c r="C169" s="26"/>
      <c r="D169" s="22" t="str">
        <f t="shared" si="19"/>
        <v>Fri</v>
      </c>
      <c r="E169" s="26"/>
      <c r="F169" s="24" t="s">
        <v>45</v>
      </c>
      <c r="G169" s="24" t="s">
        <v>46</v>
      </c>
      <c r="H169" s="31" t="s">
        <v>178</v>
      </c>
      <c r="I169" s="50" t="s">
        <v>180</v>
      </c>
      <c r="J169" s="26" t="s">
        <v>121</v>
      </c>
      <c r="K169" s="22" t="s">
        <v>246</v>
      </c>
      <c r="L169" s="27">
        <v>2</v>
      </c>
      <c r="M169" s="26"/>
      <c r="N169" s="26"/>
      <c r="O169" s="26"/>
      <c r="P169" s="26"/>
      <c r="Q169" s="26"/>
      <c r="R169" s="23">
        <v>1.85</v>
      </c>
      <c r="S169" s="24" t="s">
        <v>53</v>
      </c>
      <c r="T169" s="25">
        <f t="shared" si="20"/>
        <v>3.7</v>
      </c>
      <c r="U169" s="17">
        <f t="shared" si="21"/>
        <v>1.7000000000000002</v>
      </c>
      <c r="V169" s="23">
        <f t="shared" si="26"/>
        <v>68.629999999999981</v>
      </c>
      <c r="W169" s="20">
        <f t="shared" si="27"/>
        <v>373.40999999999997</v>
      </c>
      <c r="X169" s="21">
        <f t="shared" si="22"/>
        <v>0.18379261401676439</v>
      </c>
      <c r="Y169" s="49">
        <f t="shared" si="23"/>
        <v>0.6862999999999998</v>
      </c>
      <c r="Z169" s="48">
        <f t="shared" si="24"/>
        <v>6862.9999999999982</v>
      </c>
      <c r="AA169" s="24" t="s">
        <v>53</v>
      </c>
      <c r="AS169" s="8">
        <f t="shared" si="28"/>
        <v>167</v>
      </c>
      <c r="AT169" s="8">
        <v>102</v>
      </c>
      <c r="AU169" s="51">
        <f t="shared" si="25"/>
        <v>0.6107784431137725</v>
      </c>
    </row>
    <row r="170" spans="1:47" x14ac:dyDescent="0.2">
      <c r="A170" s="67">
        <v>45541</v>
      </c>
      <c r="B170" s="22" t="s">
        <v>48</v>
      </c>
      <c r="C170" s="26"/>
      <c r="D170" s="22" t="str">
        <f t="shared" si="19"/>
        <v>Fri</v>
      </c>
      <c r="E170" s="26"/>
      <c r="F170" s="24" t="s">
        <v>45</v>
      </c>
      <c r="G170" s="24" t="s">
        <v>46</v>
      </c>
      <c r="H170" s="31" t="s">
        <v>178</v>
      </c>
      <c r="I170" s="50" t="s">
        <v>181</v>
      </c>
      <c r="J170" s="26" t="s">
        <v>121</v>
      </c>
      <c r="K170" s="22" t="s">
        <v>246</v>
      </c>
      <c r="L170" s="27">
        <v>2</v>
      </c>
      <c r="M170" s="26"/>
      <c r="N170" s="26"/>
      <c r="O170" s="26"/>
      <c r="P170" s="26"/>
      <c r="Q170" s="26"/>
      <c r="R170" s="23">
        <v>1.9</v>
      </c>
      <c r="S170" s="24" t="s">
        <v>53</v>
      </c>
      <c r="T170" s="25">
        <f t="shared" si="20"/>
        <v>3.8</v>
      </c>
      <c r="U170" s="17">
        <f t="shared" si="21"/>
        <v>1.7999999999999998</v>
      </c>
      <c r="V170" s="23">
        <f t="shared" si="26"/>
        <v>70.429999999999978</v>
      </c>
      <c r="W170" s="20">
        <f t="shared" si="27"/>
        <v>375.40999999999997</v>
      </c>
      <c r="X170" s="21">
        <f t="shared" si="22"/>
        <v>0.18760821501824668</v>
      </c>
      <c r="Y170" s="49">
        <f t="shared" si="23"/>
        <v>0.70429999999999982</v>
      </c>
      <c r="Z170" s="48">
        <f t="shared" si="24"/>
        <v>7042.9999999999982</v>
      </c>
      <c r="AA170" s="24" t="s">
        <v>53</v>
      </c>
      <c r="AS170" s="8">
        <f t="shared" si="28"/>
        <v>168</v>
      </c>
      <c r="AT170" s="8">
        <v>103</v>
      </c>
      <c r="AU170" s="51">
        <f t="shared" si="25"/>
        <v>0.61309523809523814</v>
      </c>
    </row>
    <row r="171" spans="1:47" x14ac:dyDescent="0.2">
      <c r="A171" s="67">
        <v>45542</v>
      </c>
      <c r="B171" s="22" t="s">
        <v>48</v>
      </c>
      <c r="C171" s="26"/>
      <c r="D171" s="22" t="str">
        <f t="shared" si="19"/>
        <v>Sat</v>
      </c>
      <c r="E171" s="26"/>
      <c r="F171" s="24" t="s">
        <v>45</v>
      </c>
      <c r="G171" s="24" t="s">
        <v>46</v>
      </c>
      <c r="H171" s="31" t="s">
        <v>178</v>
      </c>
      <c r="I171" s="50" t="s">
        <v>244</v>
      </c>
      <c r="J171" s="26" t="s">
        <v>121</v>
      </c>
      <c r="K171" s="22" t="s">
        <v>59</v>
      </c>
      <c r="L171" s="27">
        <v>3</v>
      </c>
      <c r="M171" s="26"/>
      <c r="N171" s="26"/>
      <c r="O171" s="26"/>
      <c r="P171" s="26"/>
      <c r="Q171" s="26"/>
      <c r="R171" s="23">
        <v>3.52</v>
      </c>
      <c r="S171" s="24" t="s">
        <v>53</v>
      </c>
      <c r="T171" s="25">
        <f t="shared" si="20"/>
        <v>10.56</v>
      </c>
      <c r="U171" s="17">
        <f t="shared" si="21"/>
        <v>7.5600000000000005</v>
      </c>
      <c r="V171" s="23">
        <f t="shared" si="26"/>
        <v>77.989999999999981</v>
      </c>
      <c r="W171" s="20">
        <f t="shared" si="27"/>
        <v>378.40999999999997</v>
      </c>
      <c r="X171" s="21">
        <f t="shared" si="22"/>
        <v>0.20609920456647549</v>
      </c>
      <c r="Y171" s="49">
        <f t="shared" si="23"/>
        <v>0.77989999999999982</v>
      </c>
      <c r="Z171" s="48">
        <f t="shared" si="24"/>
        <v>7798.9999999999982</v>
      </c>
      <c r="AA171" s="24" t="s">
        <v>53</v>
      </c>
      <c r="AS171" s="8">
        <f t="shared" si="28"/>
        <v>169</v>
      </c>
      <c r="AT171" s="8">
        <v>104</v>
      </c>
      <c r="AU171" s="51">
        <f t="shared" si="25"/>
        <v>0.61538461538461542</v>
      </c>
    </row>
    <row r="172" spans="1:47" x14ac:dyDescent="0.2">
      <c r="A172" s="67">
        <v>45543</v>
      </c>
      <c r="B172" s="22" t="s">
        <v>48</v>
      </c>
      <c r="C172" s="26"/>
      <c r="D172" s="22" t="str">
        <f t="shared" si="19"/>
        <v>Sun</v>
      </c>
      <c r="E172" s="26"/>
      <c r="F172" s="24" t="s">
        <v>45</v>
      </c>
      <c r="G172" s="24" t="s">
        <v>46</v>
      </c>
      <c r="H172" s="31" t="s">
        <v>178</v>
      </c>
      <c r="I172" s="50" t="s">
        <v>182</v>
      </c>
      <c r="J172" s="26" t="s">
        <v>121</v>
      </c>
      <c r="K172" s="22" t="s">
        <v>246</v>
      </c>
      <c r="L172" s="27">
        <v>2</v>
      </c>
      <c r="M172" s="26"/>
      <c r="N172" s="26"/>
      <c r="O172" s="26"/>
      <c r="P172" s="26"/>
      <c r="Q172" s="26"/>
      <c r="R172" s="23">
        <v>1.9</v>
      </c>
      <c r="S172" s="24" t="s">
        <v>53</v>
      </c>
      <c r="T172" s="25">
        <f t="shared" si="20"/>
        <v>3.8</v>
      </c>
      <c r="U172" s="17">
        <f t="shared" si="21"/>
        <v>1.7999999999999998</v>
      </c>
      <c r="V172" s="23">
        <f t="shared" si="26"/>
        <v>79.789999999999978</v>
      </c>
      <c r="W172" s="20">
        <f t="shared" si="27"/>
        <v>380.40999999999997</v>
      </c>
      <c r="X172" s="21">
        <f t="shared" si="22"/>
        <v>0.20974737782918426</v>
      </c>
      <c r="Y172" s="49">
        <f t="shared" si="23"/>
        <v>0.79789999999999983</v>
      </c>
      <c r="Z172" s="48">
        <f t="shared" si="24"/>
        <v>7978.9999999999982</v>
      </c>
      <c r="AA172" s="24" t="s">
        <v>53</v>
      </c>
      <c r="AS172" s="8">
        <f t="shared" si="28"/>
        <v>170</v>
      </c>
      <c r="AT172" s="8">
        <v>105</v>
      </c>
      <c r="AU172" s="51">
        <f t="shared" si="25"/>
        <v>0.61764705882352944</v>
      </c>
    </row>
    <row r="173" spans="1:47" x14ac:dyDescent="0.2">
      <c r="A173" s="67">
        <v>45543</v>
      </c>
      <c r="B173" s="22" t="s">
        <v>48</v>
      </c>
      <c r="C173" s="26"/>
      <c r="D173" s="22" t="str">
        <f t="shared" si="19"/>
        <v>Sun</v>
      </c>
      <c r="E173" s="26"/>
      <c r="F173" s="24" t="s">
        <v>45</v>
      </c>
      <c r="G173" s="24" t="s">
        <v>46</v>
      </c>
      <c r="H173" s="31" t="s">
        <v>178</v>
      </c>
      <c r="I173" s="50" t="s">
        <v>56</v>
      </c>
      <c r="J173" s="24" t="s">
        <v>61</v>
      </c>
      <c r="K173" s="64">
        <v>2.5</v>
      </c>
      <c r="L173" s="44">
        <v>2</v>
      </c>
      <c r="R173" s="44">
        <v>1.85</v>
      </c>
      <c r="S173" s="24" t="s">
        <v>53</v>
      </c>
      <c r="T173" s="25">
        <f t="shared" si="20"/>
        <v>3.7</v>
      </c>
      <c r="U173" s="17">
        <f t="shared" si="21"/>
        <v>1.7000000000000002</v>
      </c>
      <c r="V173" s="23">
        <f t="shared" si="26"/>
        <v>81.489999999999981</v>
      </c>
      <c r="W173" s="20">
        <f t="shared" si="27"/>
        <v>382.40999999999997</v>
      </c>
      <c r="X173" s="21">
        <f t="shared" si="22"/>
        <v>0.21309589184383251</v>
      </c>
      <c r="Y173" s="49">
        <f t="shared" si="23"/>
        <v>0.81489999999999985</v>
      </c>
      <c r="Z173" s="48">
        <f t="shared" si="24"/>
        <v>8148.9999999999982</v>
      </c>
      <c r="AA173" s="24" t="s">
        <v>53</v>
      </c>
      <c r="AS173" s="8">
        <f t="shared" si="28"/>
        <v>171</v>
      </c>
      <c r="AT173" s="8">
        <v>106</v>
      </c>
      <c r="AU173" s="51">
        <f t="shared" si="25"/>
        <v>0.61988304093567248</v>
      </c>
    </row>
    <row r="174" spans="1:47" x14ac:dyDescent="0.2">
      <c r="A174" s="67">
        <v>45549</v>
      </c>
      <c r="B174" s="22" t="s">
        <v>48</v>
      </c>
      <c r="C174" s="26"/>
      <c r="D174" s="22" t="str">
        <f t="shared" si="19"/>
        <v>Sat</v>
      </c>
      <c r="E174" s="26"/>
      <c r="F174" s="24" t="s">
        <v>45</v>
      </c>
      <c r="G174" s="24" t="s">
        <v>46</v>
      </c>
      <c r="H174" s="31" t="s">
        <v>197</v>
      </c>
      <c r="I174" s="50" t="s">
        <v>183</v>
      </c>
      <c r="J174" s="26" t="s">
        <v>121</v>
      </c>
      <c r="K174" s="22" t="s">
        <v>246</v>
      </c>
      <c r="L174" s="27">
        <v>2</v>
      </c>
      <c r="M174" s="26"/>
      <c r="N174" s="26"/>
      <c r="O174" s="26"/>
      <c r="P174" s="26"/>
      <c r="Q174" s="26"/>
      <c r="R174" s="23">
        <v>1.9</v>
      </c>
      <c r="S174" s="24" t="s">
        <v>53</v>
      </c>
      <c r="T174" s="25">
        <f t="shared" si="20"/>
        <v>3.8</v>
      </c>
      <c r="U174" s="17">
        <f t="shared" si="21"/>
        <v>1.7999999999999998</v>
      </c>
      <c r="V174" s="23">
        <f t="shared" si="26"/>
        <v>83.289999999999978</v>
      </c>
      <c r="W174" s="20">
        <f t="shared" si="27"/>
        <v>384.40999999999997</v>
      </c>
      <c r="X174" s="21">
        <f t="shared" si="22"/>
        <v>0.2166697016206654</v>
      </c>
      <c r="Y174" s="49">
        <f t="shared" si="23"/>
        <v>0.83289999999999975</v>
      </c>
      <c r="Z174" s="48">
        <f t="shared" si="24"/>
        <v>8328.9999999999982</v>
      </c>
      <c r="AA174" s="24" t="s">
        <v>53</v>
      </c>
      <c r="AS174" s="8">
        <f t="shared" si="28"/>
        <v>172</v>
      </c>
      <c r="AT174" s="8">
        <v>107</v>
      </c>
      <c r="AU174" s="51">
        <f t="shared" si="25"/>
        <v>0.62209302325581395</v>
      </c>
    </row>
    <row r="175" spans="1:47" x14ac:dyDescent="0.2">
      <c r="A175" s="67">
        <v>45549</v>
      </c>
      <c r="B175" s="22" t="s">
        <v>48</v>
      </c>
      <c r="C175" s="26"/>
      <c r="D175" s="22" t="str">
        <f t="shared" si="19"/>
        <v>Sat</v>
      </c>
      <c r="E175" s="26"/>
      <c r="F175" s="24" t="s">
        <v>45</v>
      </c>
      <c r="G175" s="24" t="s">
        <v>46</v>
      </c>
      <c r="H175" s="31" t="s">
        <v>197</v>
      </c>
      <c r="I175" s="24" t="s">
        <v>62</v>
      </c>
      <c r="J175" s="26" t="s">
        <v>69</v>
      </c>
      <c r="K175" s="22">
        <v>7.5</v>
      </c>
      <c r="L175" s="27">
        <v>2</v>
      </c>
      <c r="M175" s="26"/>
      <c r="N175" s="26"/>
      <c r="O175" s="26"/>
      <c r="P175" s="26"/>
      <c r="Q175" s="26"/>
      <c r="R175" s="23">
        <v>1.95</v>
      </c>
      <c r="S175" s="24" t="s">
        <v>50</v>
      </c>
      <c r="T175" s="25" t="str">
        <f t="shared" si="20"/>
        <v>0.00</v>
      </c>
      <c r="U175" s="17">
        <f t="shared" si="21"/>
        <v>-2</v>
      </c>
      <c r="V175" s="23">
        <f t="shared" si="26"/>
        <v>81.289999999999978</v>
      </c>
      <c r="W175" s="20">
        <f t="shared" si="27"/>
        <v>386.40999999999997</v>
      </c>
      <c r="X175" s="21">
        <f t="shared" si="22"/>
        <v>0.21037240237053903</v>
      </c>
      <c r="Y175" s="49">
        <f t="shared" si="23"/>
        <v>0.81289999999999973</v>
      </c>
      <c r="Z175" s="48">
        <f t="shared" si="24"/>
        <v>8128.9999999999982</v>
      </c>
      <c r="AA175" s="24" t="s">
        <v>50</v>
      </c>
      <c r="AS175" s="8">
        <f t="shared" si="28"/>
        <v>173</v>
      </c>
      <c r="AT175" s="8">
        <v>107</v>
      </c>
      <c r="AU175" s="51">
        <f t="shared" si="25"/>
        <v>0.61849710982658956</v>
      </c>
    </row>
    <row r="176" spans="1:47" x14ac:dyDescent="0.2">
      <c r="A176" s="67">
        <v>45550</v>
      </c>
      <c r="B176" s="22" t="s">
        <v>48</v>
      </c>
      <c r="C176" s="26"/>
      <c r="D176" s="22" t="str">
        <f t="shared" si="19"/>
        <v>Sun</v>
      </c>
      <c r="E176" s="26"/>
      <c r="F176" s="24" t="s">
        <v>45</v>
      </c>
      <c r="G176" s="24" t="s">
        <v>46</v>
      </c>
      <c r="H176" s="31" t="s">
        <v>197</v>
      </c>
      <c r="I176" s="50" t="s">
        <v>184</v>
      </c>
      <c r="J176" s="26" t="s">
        <v>121</v>
      </c>
      <c r="K176" s="22" t="s">
        <v>246</v>
      </c>
      <c r="L176" s="27">
        <v>2</v>
      </c>
      <c r="M176" s="26"/>
      <c r="N176" s="26"/>
      <c r="O176" s="26"/>
      <c r="P176" s="26"/>
      <c r="Q176" s="26"/>
      <c r="R176" s="23">
        <v>1.92</v>
      </c>
      <c r="S176" s="24" t="s">
        <v>53</v>
      </c>
      <c r="T176" s="25">
        <f t="shared" si="20"/>
        <v>3.84</v>
      </c>
      <c r="U176" s="17">
        <f t="shared" si="21"/>
        <v>1.8399999999999999</v>
      </c>
      <c r="V176" s="23">
        <f t="shared" si="26"/>
        <v>83.129999999999981</v>
      </c>
      <c r="W176" s="20">
        <f t="shared" si="27"/>
        <v>388.40999999999997</v>
      </c>
      <c r="X176" s="21">
        <f t="shared" si="22"/>
        <v>0.21402641538580364</v>
      </c>
      <c r="Y176" s="49">
        <f t="shared" si="23"/>
        <v>0.83129999999999982</v>
      </c>
      <c r="Z176" s="48">
        <f t="shared" si="24"/>
        <v>8312.9999999999982</v>
      </c>
      <c r="AA176" s="24" t="s">
        <v>53</v>
      </c>
      <c r="AS176" s="8">
        <f t="shared" si="28"/>
        <v>174</v>
      </c>
      <c r="AT176" s="8">
        <v>108</v>
      </c>
      <c r="AU176" s="51">
        <f t="shared" si="25"/>
        <v>0.62068965517241381</v>
      </c>
    </row>
    <row r="177" spans="1:47" x14ac:dyDescent="0.2">
      <c r="A177" s="67">
        <v>45555</v>
      </c>
      <c r="B177" s="22" t="s">
        <v>48</v>
      </c>
      <c r="C177" s="26"/>
      <c r="D177" s="22" t="str">
        <f t="shared" si="19"/>
        <v>Fri</v>
      </c>
      <c r="E177" s="26"/>
      <c r="F177" s="24" t="s">
        <v>45</v>
      </c>
      <c r="G177" s="24" t="s">
        <v>46</v>
      </c>
      <c r="H177" s="31" t="s">
        <v>198</v>
      </c>
      <c r="I177" s="24" t="s">
        <v>186</v>
      </c>
      <c r="J177" s="26" t="s">
        <v>121</v>
      </c>
      <c r="K177" s="22" t="s">
        <v>246</v>
      </c>
      <c r="L177" s="27">
        <v>2</v>
      </c>
      <c r="R177" s="44">
        <v>1.89</v>
      </c>
      <c r="S177" s="24" t="s">
        <v>50</v>
      </c>
      <c r="T177" s="25" t="str">
        <f t="shared" si="20"/>
        <v>0.00</v>
      </c>
      <c r="U177" s="17">
        <f t="shared" si="21"/>
        <v>-2</v>
      </c>
      <c r="V177" s="23">
        <f t="shared" si="26"/>
        <v>81.129999999999981</v>
      </c>
      <c r="W177" s="20">
        <f t="shared" si="27"/>
        <v>390.40999999999997</v>
      </c>
      <c r="X177" s="21">
        <f t="shared" si="22"/>
        <v>0.20780717707025945</v>
      </c>
      <c r="Y177" s="49">
        <f t="shared" si="23"/>
        <v>0.8112999999999998</v>
      </c>
      <c r="Z177" s="48">
        <f t="shared" si="24"/>
        <v>8112.9999999999982</v>
      </c>
      <c r="AA177" s="24" t="s">
        <v>50</v>
      </c>
      <c r="AS177" s="8">
        <f t="shared" si="28"/>
        <v>175</v>
      </c>
      <c r="AT177" s="8">
        <v>108</v>
      </c>
      <c r="AU177" s="51">
        <f t="shared" si="25"/>
        <v>0.6171428571428571</v>
      </c>
    </row>
    <row r="178" spans="1:47" x14ac:dyDescent="0.2">
      <c r="A178" s="67">
        <v>45555</v>
      </c>
      <c r="B178" s="22" t="s">
        <v>48</v>
      </c>
      <c r="C178" s="26"/>
      <c r="D178" s="22" t="str">
        <f t="shared" si="19"/>
        <v>Fri</v>
      </c>
      <c r="E178" s="26"/>
      <c r="F178" s="24" t="s">
        <v>45</v>
      </c>
      <c r="G178" s="24" t="s">
        <v>46</v>
      </c>
      <c r="H178" s="31" t="s">
        <v>198</v>
      </c>
      <c r="I178" s="24" t="s">
        <v>195</v>
      </c>
      <c r="J178" s="26" t="s">
        <v>56</v>
      </c>
      <c r="K178" s="22">
        <v>4.5</v>
      </c>
      <c r="L178" s="27">
        <v>2</v>
      </c>
      <c r="R178" s="44">
        <v>1.9</v>
      </c>
      <c r="S178" s="24" t="s">
        <v>50</v>
      </c>
      <c r="T178" s="25" t="str">
        <f t="shared" si="20"/>
        <v>0.00</v>
      </c>
      <c r="U178" s="17">
        <f t="shared" si="21"/>
        <v>-2</v>
      </c>
      <c r="V178" s="23">
        <f t="shared" si="26"/>
        <v>79.129999999999981</v>
      </c>
      <c r="W178" s="20">
        <f t="shared" si="27"/>
        <v>392.40999999999997</v>
      </c>
      <c r="X178" s="21">
        <f t="shared" si="22"/>
        <v>0.20165133406386174</v>
      </c>
      <c r="Y178" s="49">
        <f t="shared" si="23"/>
        <v>0.79129999999999978</v>
      </c>
      <c r="Z178" s="48">
        <f t="shared" si="24"/>
        <v>7912.9999999999982</v>
      </c>
      <c r="AA178" s="24" t="s">
        <v>50</v>
      </c>
      <c r="AS178" s="8">
        <f t="shared" si="28"/>
        <v>176</v>
      </c>
      <c r="AT178" s="8">
        <v>108</v>
      </c>
      <c r="AU178" s="51">
        <f t="shared" si="25"/>
        <v>0.61363636363636365</v>
      </c>
    </row>
    <row r="179" spans="1:47" x14ac:dyDescent="0.2">
      <c r="A179" s="67">
        <v>45556</v>
      </c>
      <c r="B179" s="22" t="s">
        <v>48</v>
      </c>
      <c r="C179" s="26"/>
      <c r="D179" s="22" t="str">
        <f t="shared" si="19"/>
        <v>Sat</v>
      </c>
      <c r="E179" s="26"/>
      <c r="F179" s="24" t="s">
        <v>45</v>
      </c>
      <c r="G179" s="24" t="s">
        <v>46</v>
      </c>
      <c r="H179" s="31" t="s">
        <v>198</v>
      </c>
      <c r="I179" s="24" t="s">
        <v>61</v>
      </c>
      <c r="J179" s="26" t="s">
        <v>68</v>
      </c>
      <c r="K179" s="22">
        <v>4.5</v>
      </c>
      <c r="L179" s="27">
        <v>2</v>
      </c>
      <c r="M179" s="26"/>
      <c r="N179" s="26"/>
      <c r="O179" s="26"/>
      <c r="P179" s="26"/>
      <c r="Q179" s="26"/>
      <c r="R179" s="23">
        <v>1.87</v>
      </c>
      <c r="S179" s="24" t="s">
        <v>50</v>
      </c>
      <c r="T179" s="25" t="str">
        <f t="shared" si="20"/>
        <v>0.00</v>
      </c>
      <c r="U179" s="17">
        <f t="shared" si="21"/>
        <v>-2</v>
      </c>
      <c r="V179" s="23">
        <f t="shared" si="26"/>
        <v>77.129999999999981</v>
      </c>
      <c r="W179" s="20">
        <f t="shared" si="27"/>
        <v>394.40999999999997</v>
      </c>
      <c r="X179" s="21">
        <f t="shared" si="22"/>
        <v>0.19555792195938235</v>
      </c>
      <c r="Y179" s="49">
        <f t="shared" si="23"/>
        <v>0.77129999999999976</v>
      </c>
      <c r="Z179" s="48">
        <f t="shared" si="24"/>
        <v>7712.9999999999982</v>
      </c>
      <c r="AA179" s="24" t="s">
        <v>50</v>
      </c>
      <c r="AS179" s="8">
        <f t="shared" si="28"/>
        <v>177</v>
      </c>
      <c r="AT179" s="8">
        <v>108</v>
      </c>
      <c r="AU179" s="51">
        <f t="shared" si="25"/>
        <v>0.61016949152542377</v>
      </c>
    </row>
    <row r="180" spans="1:47" x14ac:dyDescent="0.2">
      <c r="A180" s="67">
        <v>45556</v>
      </c>
      <c r="B180" s="22" t="s">
        <v>48</v>
      </c>
      <c r="C180" s="26"/>
      <c r="D180" s="22" t="str">
        <f t="shared" si="19"/>
        <v>Sat</v>
      </c>
      <c r="E180" s="26"/>
      <c r="F180" s="24" t="s">
        <v>45</v>
      </c>
      <c r="G180" s="24" t="s">
        <v>46</v>
      </c>
      <c r="H180" s="31" t="s">
        <v>198</v>
      </c>
      <c r="I180" s="50" t="s">
        <v>185</v>
      </c>
      <c r="J180" s="26" t="s">
        <v>121</v>
      </c>
      <c r="K180" s="22" t="s">
        <v>246</v>
      </c>
      <c r="L180" s="27">
        <v>2</v>
      </c>
      <c r="M180" s="26"/>
      <c r="N180" s="26"/>
      <c r="O180" s="26"/>
      <c r="P180" s="26"/>
      <c r="Q180" s="26"/>
      <c r="R180" s="23">
        <v>1.9</v>
      </c>
      <c r="S180" s="24" t="s">
        <v>53</v>
      </c>
      <c r="T180" s="25">
        <f t="shared" si="20"/>
        <v>3.8</v>
      </c>
      <c r="U180" s="17">
        <f t="shared" si="21"/>
        <v>1.7999999999999998</v>
      </c>
      <c r="V180" s="23">
        <f t="shared" si="26"/>
        <v>78.929999999999978</v>
      </c>
      <c r="W180" s="20">
        <f t="shared" si="27"/>
        <v>396.40999999999997</v>
      </c>
      <c r="X180" s="21">
        <f t="shared" si="22"/>
        <v>0.19911203047349962</v>
      </c>
      <c r="Y180" s="49">
        <f t="shared" si="23"/>
        <v>0.78929999999999978</v>
      </c>
      <c r="Z180" s="48">
        <f t="shared" si="24"/>
        <v>7892.9999999999982</v>
      </c>
      <c r="AA180" s="24" t="s">
        <v>53</v>
      </c>
      <c r="AS180" s="8">
        <f t="shared" si="28"/>
        <v>178</v>
      </c>
      <c r="AT180" s="8">
        <v>109</v>
      </c>
      <c r="AU180" s="51">
        <f t="shared" si="25"/>
        <v>0.61235955056179781</v>
      </c>
    </row>
    <row r="181" spans="1:47" x14ac:dyDescent="0.2">
      <c r="A181" s="67">
        <v>45556</v>
      </c>
      <c r="B181" s="22" t="s">
        <v>48</v>
      </c>
      <c r="C181" s="26"/>
      <c r="D181" s="22" t="str">
        <f t="shared" si="19"/>
        <v>Sat</v>
      </c>
      <c r="E181" s="26"/>
      <c r="F181" s="24" t="s">
        <v>45</v>
      </c>
      <c r="G181" s="24" t="s">
        <v>188</v>
      </c>
      <c r="H181" s="31" t="s">
        <v>187</v>
      </c>
      <c r="I181" s="24" t="s">
        <v>189</v>
      </c>
      <c r="J181" s="26" t="s">
        <v>45</v>
      </c>
      <c r="K181" s="22">
        <v>-12.5</v>
      </c>
      <c r="L181" s="27">
        <v>5</v>
      </c>
      <c r="M181" s="26"/>
      <c r="N181" s="26"/>
      <c r="O181" s="26"/>
      <c r="P181" s="26"/>
      <c r="Q181" s="26"/>
      <c r="R181" s="23">
        <v>1.84</v>
      </c>
      <c r="S181" s="24" t="s">
        <v>50</v>
      </c>
      <c r="T181" s="25" t="str">
        <f t="shared" si="20"/>
        <v>0.00</v>
      </c>
      <c r="U181" s="17">
        <f t="shared" si="21"/>
        <v>-5</v>
      </c>
      <c r="V181" s="23">
        <f t="shared" si="26"/>
        <v>73.929999999999978</v>
      </c>
      <c r="W181" s="20">
        <f t="shared" si="27"/>
        <v>401.40999999999997</v>
      </c>
      <c r="X181" s="21">
        <f t="shared" si="22"/>
        <v>0.18417578037418098</v>
      </c>
      <c r="Y181" s="49">
        <f t="shared" si="23"/>
        <v>0.73929999999999974</v>
      </c>
      <c r="Z181" s="48">
        <f t="shared" si="24"/>
        <v>7392.9999999999982</v>
      </c>
      <c r="AA181" s="24" t="s">
        <v>50</v>
      </c>
      <c r="AS181" s="8">
        <f t="shared" si="28"/>
        <v>179</v>
      </c>
      <c r="AT181" s="8">
        <v>109</v>
      </c>
      <c r="AU181" s="51">
        <f t="shared" si="25"/>
        <v>0.60893854748603349</v>
      </c>
    </row>
    <row r="182" spans="1:47" x14ac:dyDescent="0.2">
      <c r="A182" s="67">
        <v>45556</v>
      </c>
      <c r="B182" s="22" t="s">
        <v>48</v>
      </c>
      <c r="C182" s="26"/>
      <c r="D182" s="22" t="str">
        <f t="shared" si="19"/>
        <v>Sat</v>
      </c>
      <c r="E182" s="26"/>
      <c r="F182" s="24" t="s">
        <v>45</v>
      </c>
      <c r="G182" s="24" t="s">
        <v>188</v>
      </c>
      <c r="H182" s="31" t="s">
        <v>187</v>
      </c>
      <c r="I182" s="50" t="s">
        <v>190</v>
      </c>
      <c r="J182" s="26" t="s">
        <v>158</v>
      </c>
      <c r="K182" s="22">
        <v>10.5</v>
      </c>
      <c r="L182" s="27">
        <v>2</v>
      </c>
      <c r="M182" s="26"/>
      <c r="N182" s="26"/>
      <c r="O182" s="26"/>
      <c r="P182" s="26"/>
      <c r="Q182" s="26"/>
      <c r="R182" s="23">
        <v>1.87</v>
      </c>
      <c r="S182" s="24" t="s">
        <v>53</v>
      </c>
      <c r="T182" s="25">
        <f t="shared" si="20"/>
        <v>3.74</v>
      </c>
      <c r="U182" s="17">
        <f t="shared" si="21"/>
        <v>1.7400000000000002</v>
      </c>
      <c r="V182" s="23">
        <f t="shared" si="26"/>
        <v>75.669999999999973</v>
      </c>
      <c r="W182" s="20">
        <f t="shared" si="27"/>
        <v>403.40999999999997</v>
      </c>
      <c r="X182" s="21">
        <f t="shared" si="22"/>
        <v>0.18757591532188092</v>
      </c>
      <c r="Y182" s="49">
        <f t="shared" si="23"/>
        <v>0.75669999999999971</v>
      </c>
      <c r="Z182" s="48">
        <f t="shared" si="24"/>
        <v>7566.9999999999973</v>
      </c>
      <c r="AA182" s="24" t="s">
        <v>53</v>
      </c>
      <c r="AS182" s="8">
        <f t="shared" si="28"/>
        <v>180</v>
      </c>
      <c r="AT182" s="8">
        <v>110</v>
      </c>
      <c r="AU182" s="51">
        <f t="shared" si="25"/>
        <v>0.61111111111111116</v>
      </c>
    </row>
    <row r="183" spans="1:47" x14ac:dyDescent="0.2">
      <c r="A183" s="67">
        <v>45556</v>
      </c>
      <c r="B183" s="22" t="s">
        <v>48</v>
      </c>
      <c r="C183" s="26"/>
      <c r="D183" s="22" t="str">
        <f t="shared" si="19"/>
        <v>Sat</v>
      </c>
      <c r="E183" s="26"/>
      <c r="F183" s="24" t="s">
        <v>45</v>
      </c>
      <c r="G183" s="26" t="s">
        <v>153</v>
      </c>
      <c r="H183" s="31" t="s">
        <v>193</v>
      </c>
      <c r="I183" s="50" t="s">
        <v>194</v>
      </c>
      <c r="J183" s="26" t="s">
        <v>196</v>
      </c>
      <c r="K183" s="22">
        <v>2.5</v>
      </c>
      <c r="L183" s="27">
        <v>2</v>
      </c>
      <c r="M183" s="26"/>
      <c r="N183" s="26"/>
      <c r="O183" s="26"/>
      <c r="P183" s="26"/>
      <c r="Q183" s="26"/>
      <c r="R183" s="23">
        <v>1.9</v>
      </c>
      <c r="S183" s="24" t="s">
        <v>53</v>
      </c>
      <c r="T183" s="25">
        <f t="shared" si="20"/>
        <v>3.8</v>
      </c>
      <c r="U183" s="17">
        <f t="shared" si="21"/>
        <v>1.7999999999999998</v>
      </c>
      <c r="V183" s="23">
        <f t="shared" si="26"/>
        <v>77.46999999999997</v>
      </c>
      <c r="W183" s="20">
        <f t="shared" si="27"/>
        <v>405.40999999999997</v>
      </c>
      <c r="X183" s="21">
        <f t="shared" si="22"/>
        <v>0.19109050097432223</v>
      </c>
      <c r="Y183" s="49">
        <f t="shared" si="23"/>
        <v>0.77469999999999972</v>
      </c>
      <c r="Z183" s="48">
        <f t="shared" si="24"/>
        <v>7746.9999999999973</v>
      </c>
      <c r="AA183" s="24" t="s">
        <v>53</v>
      </c>
      <c r="AS183" s="8">
        <f t="shared" si="28"/>
        <v>181</v>
      </c>
      <c r="AT183" s="8">
        <v>111</v>
      </c>
      <c r="AU183" s="51">
        <f t="shared" si="25"/>
        <v>0.61325966850828728</v>
      </c>
    </row>
    <row r="184" spans="1:47" x14ac:dyDescent="0.2">
      <c r="A184" s="67">
        <v>45557</v>
      </c>
      <c r="B184" s="22" t="s">
        <v>48</v>
      </c>
      <c r="C184" s="26"/>
      <c r="D184" s="22" t="str">
        <f t="shared" si="19"/>
        <v>Sun</v>
      </c>
      <c r="E184" s="26"/>
      <c r="F184" s="24" t="s">
        <v>45</v>
      </c>
      <c r="G184" s="26" t="s">
        <v>153</v>
      </c>
      <c r="H184" s="31" t="s">
        <v>191</v>
      </c>
      <c r="I184" s="50" t="s">
        <v>192</v>
      </c>
      <c r="J184" s="26" t="s">
        <v>120</v>
      </c>
      <c r="K184" s="22" t="s">
        <v>47</v>
      </c>
      <c r="L184" s="27">
        <v>3</v>
      </c>
      <c r="M184" s="26"/>
      <c r="N184" s="26"/>
      <c r="O184" s="26"/>
      <c r="P184" s="26"/>
      <c r="Q184" s="26"/>
      <c r="R184" s="23">
        <v>1.75</v>
      </c>
      <c r="S184" s="24" t="s">
        <v>53</v>
      </c>
      <c r="T184" s="25">
        <f t="shared" si="20"/>
        <v>5.25</v>
      </c>
      <c r="U184" s="17">
        <f t="shared" si="21"/>
        <v>2.25</v>
      </c>
      <c r="V184" s="23">
        <f t="shared" si="26"/>
        <v>79.71999999999997</v>
      </c>
      <c r="W184" s="20">
        <f t="shared" si="27"/>
        <v>408.40999999999997</v>
      </c>
      <c r="X184" s="21">
        <f t="shared" si="22"/>
        <v>0.19519600401557252</v>
      </c>
      <c r="Y184" s="49">
        <f t="shared" si="23"/>
        <v>0.79719999999999969</v>
      </c>
      <c r="Z184" s="48">
        <f t="shared" si="24"/>
        <v>7971.9999999999973</v>
      </c>
      <c r="AA184" s="24" t="s">
        <v>53</v>
      </c>
      <c r="AS184" s="8">
        <f t="shared" si="28"/>
        <v>182</v>
      </c>
      <c r="AT184" s="8">
        <v>112</v>
      </c>
      <c r="AU184" s="51">
        <f t="shared" si="25"/>
        <v>0.61538461538461542</v>
      </c>
    </row>
    <row r="185" spans="1:47" x14ac:dyDescent="0.2">
      <c r="A185" s="67">
        <v>45562</v>
      </c>
      <c r="B185" s="22" t="s">
        <v>48</v>
      </c>
      <c r="C185" s="26"/>
      <c r="D185" s="22" t="str">
        <f t="shared" si="19"/>
        <v>Fri</v>
      </c>
      <c r="E185" s="26"/>
      <c r="F185" s="24" t="s">
        <v>45</v>
      </c>
      <c r="G185" s="24" t="s">
        <v>46</v>
      </c>
      <c r="H185" s="31" t="s">
        <v>199</v>
      </c>
      <c r="I185" s="50" t="s">
        <v>72</v>
      </c>
      <c r="J185" s="24" t="s">
        <v>68</v>
      </c>
      <c r="K185" s="8">
        <v>-10.5</v>
      </c>
      <c r="L185" s="27">
        <v>2</v>
      </c>
      <c r="R185" s="8">
        <v>1.95</v>
      </c>
      <c r="S185" s="24" t="s">
        <v>53</v>
      </c>
      <c r="T185" s="25">
        <f t="shared" si="20"/>
        <v>3.9</v>
      </c>
      <c r="U185" s="17">
        <f t="shared" si="21"/>
        <v>1.9</v>
      </c>
      <c r="V185" s="23">
        <f t="shared" si="26"/>
        <v>81.619999999999976</v>
      </c>
      <c r="W185" s="20">
        <f t="shared" si="27"/>
        <v>410.40999999999997</v>
      </c>
      <c r="X185" s="21">
        <f t="shared" si="22"/>
        <v>0.19887429643527199</v>
      </c>
      <c r="Y185" s="49">
        <f t="shared" si="23"/>
        <v>0.81619999999999981</v>
      </c>
      <c r="Z185" s="48">
        <f t="shared" si="24"/>
        <v>8161.9999999999973</v>
      </c>
      <c r="AA185" s="24" t="s">
        <v>53</v>
      </c>
      <c r="AS185" s="8">
        <f t="shared" si="28"/>
        <v>183</v>
      </c>
      <c r="AT185" s="8">
        <v>113</v>
      </c>
      <c r="AU185" s="51">
        <f t="shared" si="25"/>
        <v>0.61748633879781423</v>
      </c>
    </row>
    <row r="186" spans="1:47" x14ac:dyDescent="0.2">
      <c r="A186" s="67">
        <v>45563</v>
      </c>
      <c r="B186" s="22" t="s">
        <v>48</v>
      </c>
      <c r="C186" s="26"/>
      <c r="D186" s="22" t="str">
        <f t="shared" si="19"/>
        <v>Sat</v>
      </c>
      <c r="E186" s="26"/>
      <c r="F186" s="24" t="s">
        <v>45</v>
      </c>
      <c r="G186" s="24" t="s">
        <v>46</v>
      </c>
      <c r="H186" s="31" t="s">
        <v>199</v>
      </c>
      <c r="I186" s="50" t="s">
        <v>118</v>
      </c>
      <c r="J186" s="26" t="s">
        <v>56</v>
      </c>
      <c r="K186" s="22">
        <v>-11.5</v>
      </c>
      <c r="L186" s="27">
        <v>2</v>
      </c>
      <c r="M186" s="26"/>
      <c r="N186" s="26"/>
      <c r="O186" s="26"/>
      <c r="P186" s="26"/>
      <c r="Q186" s="26"/>
      <c r="R186" s="23">
        <v>1.87</v>
      </c>
      <c r="S186" s="24" t="s">
        <v>53</v>
      </c>
      <c r="T186" s="25">
        <f t="shared" si="20"/>
        <v>3.74</v>
      </c>
      <c r="U186" s="17">
        <f t="shared" si="21"/>
        <v>1.7400000000000002</v>
      </c>
      <c r="V186" s="23">
        <f t="shared" si="26"/>
        <v>83.359999999999971</v>
      </c>
      <c r="W186" s="20">
        <f t="shared" si="27"/>
        <v>412.40999999999997</v>
      </c>
      <c r="X186" s="21">
        <f t="shared" si="22"/>
        <v>0.20212894934652403</v>
      </c>
      <c r="Y186" s="49">
        <f t="shared" si="23"/>
        <v>0.83359999999999967</v>
      </c>
      <c r="Z186" s="48">
        <f t="shared" si="24"/>
        <v>8335.9999999999964</v>
      </c>
      <c r="AA186" s="24" t="s">
        <v>53</v>
      </c>
      <c r="AS186" s="8">
        <f t="shared" si="28"/>
        <v>184</v>
      </c>
      <c r="AT186" s="8">
        <v>114</v>
      </c>
      <c r="AU186" s="51">
        <f t="shared" si="25"/>
        <v>0.61956521739130432</v>
      </c>
    </row>
    <row r="187" spans="1:47" x14ac:dyDescent="0.2">
      <c r="A187" s="67">
        <v>45563</v>
      </c>
      <c r="B187" s="22" t="s">
        <v>48</v>
      </c>
      <c r="C187" s="26"/>
      <c r="D187" s="22" t="str">
        <f t="shared" si="19"/>
        <v>Sat</v>
      </c>
      <c r="E187" s="26"/>
      <c r="F187" s="24" t="s">
        <v>45</v>
      </c>
      <c r="G187" s="24" t="s">
        <v>188</v>
      </c>
      <c r="H187" s="47" t="s">
        <v>157</v>
      </c>
      <c r="I187" s="24" t="s">
        <v>200</v>
      </c>
      <c r="J187" s="24" t="s">
        <v>158</v>
      </c>
      <c r="K187" s="8">
        <v>18.5</v>
      </c>
      <c r="L187" s="44">
        <v>2</v>
      </c>
      <c r="R187" s="44">
        <v>1.95</v>
      </c>
      <c r="S187" s="24" t="s">
        <v>50</v>
      </c>
      <c r="T187" s="25" t="str">
        <f t="shared" si="20"/>
        <v>0.00</v>
      </c>
      <c r="U187" s="17">
        <f t="shared" si="21"/>
        <v>-2</v>
      </c>
      <c r="V187" s="23">
        <f t="shared" si="26"/>
        <v>81.359999999999971</v>
      </c>
      <c r="W187" s="20">
        <f t="shared" si="27"/>
        <v>414.40999999999997</v>
      </c>
      <c r="X187" s="21">
        <f t="shared" si="22"/>
        <v>0.1963273087039405</v>
      </c>
      <c r="Y187" s="49">
        <f t="shared" si="23"/>
        <v>0.81359999999999966</v>
      </c>
      <c r="Z187" s="48">
        <f t="shared" si="24"/>
        <v>8135.9999999999973</v>
      </c>
      <c r="AA187" s="24" t="s">
        <v>50</v>
      </c>
      <c r="AS187" s="8">
        <f t="shared" si="28"/>
        <v>185</v>
      </c>
      <c r="AT187" s="8">
        <v>114</v>
      </c>
      <c r="AU187" s="51">
        <f t="shared" si="25"/>
        <v>0.61621621621621625</v>
      </c>
    </row>
    <row r="188" spans="1:47" x14ac:dyDescent="0.2">
      <c r="A188" s="67">
        <v>45563</v>
      </c>
      <c r="B188" s="22" t="s">
        <v>48</v>
      </c>
      <c r="C188" s="26"/>
      <c r="D188" s="22" t="str">
        <f t="shared" si="19"/>
        <v>Sat</v>
      </c>
      <c r="E188" s="26"/>
      <c r="F188" s="24" t="s">
        <v>45</v>
      </c>
      <c r="G188" s="24" t="s">
        <v>188</v>
      </c>
      <c r="H188" s="47" t="s">
        <v>157</v>
      </c>
      <c r="I188" s="24" t="s">
        <v>200</v>
      </c>
      <c r="J188" s="26" t="s">
        <v>158</v>
      </c>
      <c r="K188" s="22" t="s">
        <v>47</v>
      </c>
      <c r="L188" s="27">
        <v>0.5</v>
      </c>
      <c r="M188" s="26"/>
      <c r="N188" s="26"/>
      <c r="O188" s="26"/>
      <c r="P188" s="26"/>
      <c r="Q188" s="26"/>
      <c r="R188" s="23">
        <v>12</v>
      </c>
      <c r="S188" s="24" t="s">
        <v>50</v>
      </c>
      <c r="T188" s="25" t="str">
        <f t="shared" si="20"/>
        <v>0.00</v>
      </c>
      <c r="U188" s="17">
        <f t="shared" si="21"/>
        <v>-0.5</v>
      </c>
      <c r="V188" s="23">
        <f t="shared" si="26"/>
        <v>80.859999999999971</v>
      </c>
      <c r="W188" s="20">
        <f t="shared" si="27"/>
        <v>414.90999999999997</v>
      </c>
      <c r="X188" s="21">
        <f t="shared" si="22"/>
        <v>0.19488563784917207</v>
      </c>
      <c r="Y188" s="49">
        <f t="shared" si="23"/>
        <v>0.80859999999999976</v>
      </c>
      <c r="Z188" s="48">
        <f t="shared" si="24"/>
        <v>8085.9999999999973</v>
      </c>
      <c r="AA188" s="24" t="s">
        <v>50</v>
      </c>
      <c r="AS188" s="8">
        <f t="shared" si="28"/>
        <v>186</v>
      </c>
      <c r="AT188" s="8">
        <v>114</v>
      </c>
      <c r="AU188" s="51">
        <f t="shared" si="25"/>
        <v>0.61290322580645162</v>
      </c>
    </row>
    <row r="189" spans="1:47" x14ac:dyDescent="0.2">
      <c r="A189" s="67">
        <v>45571</v>
      </c>
      <c r="B189" s="22" t="s">
        <v>48</v>
      </c>
      <c r="C189" s="26"/>
      <c r="D189" s="22" t="str">
        <f t="shared" si="19"/>
        <v>Sun</v>
      </c>
      <c r="E189" s="26"/>
      <c r="F189" s="24" t="s">
        <v>45</v>
      </c>
      <c r="G189" s="26" t="s">
        <v>153</v>
      </c>
      <c r="H189" s="31" t="s">
        <v>201</v>
      </c>
      <c r="I189" s="50" t="s">
        <v>202</v>
      </c>
      <c r="J189" s="26" t="s">
        <v>203</v>
      </c>
      <c r="K189" s="22">
        <v>12.5</v>
      </c>
      <c r="L189" s="27">
        <v>2</v>
      </c>
      <c r="M189" s="26"/>
      <c r="N189" s="26"/>
      <c r="O189" s="26"/>
      <c r="P189" s="26"/>
      <c r="Q189" s="26"/>
      <c r="R189" s="23">
        <v>1.91</v>
      </c>
      <c r="S189" s="24" t="s">
        <v>53</v>
      </c>
      <c r="T189" s="25">
        <f t="shared" si="20"/>
        <v>3.82</v>
      </c>
      <c r="U189" s="17">
        <f t="shared" si="21"/>
        <v>1.8199999999999998</v>
      </c>
      <c r="V189" s="23">
        <f t="shared" si="26"/>
        <v>82.679999999999964</v>
      </c>
      <c r="W189" s="20">
        <f t="shared" si="27"/>
        <v>416.90999999999997</v>
      </c>
      <c r="X189" s="21">
        <f t="shared" si="22"/>
        <v>0.19831618334892415</v>
      </c>
      <c r="Y189" s="49">
        <f t="shared" si="23"/>
        <v>0.82679999999999965</v>
      </c>
      <c r="Z189" s="48">
        <f t="shared" si="24"/>
        <v>8267.9999999999964</v>
      </c>
      <c r="AA189" s="24" t="s">
        <v>53</v>
      </c>
      <c r="AS189" s="8">
        <f t="shared" si="28"/>
        <v>187</v>
      </c>
      <c r="AT189" s="8">
        <v>115</v>
      </c>
      <c r="AU189" s="51">
        <f t="shared" si="25"/>
        <v>0.61497326203208558</v>
      </c>
    </row>
    <row r="190" spans="1:47" x14ac:dyDescent="0.2">
      <c r="A190" s="67">
        <v>45571</v>
      </c>
      <c r="B190" s="22" t="s">
        <v>48</v>
      </c>
      <c r="C190" s="26"/>
      <c r="D190" s="22" t="str">
        <f t="shared" si="19"/>
        <v>Sun</v>
      </c>
      <c r="E190" s="22" t="str">
        <f>TEXT(B190,"ddd")</f>
        <v>Dean Evans</v>
      </c>
      <c r="F190" s="24" t="s">
        <v>45</v>
      </c>
      <c r="G190" s="26" t="s">
        <v>46</v>
      </c>
      <c r="H190" s="31" t="s">
        <v>204</v>
      </c>
      <c r="I190" s="24" t="s">
        <v>72</v>
      </c>
      <c r="J190" s="26" t="s">
        <v>118</v>
      </c>
      <c r="K190" s="22" t="s">
        <v>47</v>
      </c>
      <c r="L190" s="27">
        <v>2</v>
      </c>
      <c r="M190" s="26"/>
      <c r="N190" s="26"/>
      <c r="O190" s="26"/>
      <c r="P190" s="26"/>
      <c r="Q190" s="26"/>
      <c r="R190" s="23">
        <v>1.85</v>
      </c>
      <c r="S190" s="24" t="s">
        <v>50</v>
      </c>
      <c r="T190" s="25" t="str">
        <f t="shared" si="20"/>
        <v>0.00</v>
      </c>
      <c r="U190" s="17">
        <f t="shared" si="21"/>
        <v>-2</v>
      </c>
      <c r="V190" s="23">
        <f t="shared" si="26"/>
        <v>80.679999999999964</v>
      </c>
      <c r="W190" s="20">
        <f t="shared" si="27"/>
        <v>418.90999999999997</v>
      </c>
      <c r="X190" s="21">
        <f t="shared" si="22"/>
        <v>0.19259506815306382</v>
      </c>
      <c r="Y190" s="49">
        <f t="shared" si="23"/>
        <v>0.80679999999999963</v>
      </c>
      <c r="Z190" s="48">
        <f t="shared" si="24"/>
        <v>8067.9999999999964</v>
      </c>
      <c r="AA190" s="24" t="s">
        <v>50</v>
      </c>
      <c r="AS190" s="8">
        <f t="shared" si="28"/>
        <v>188</v>
      </c>
      <c r="AT190" s="8">
        <v>115</v>
      </c>
      <c r="AU190" s="51">
        <f t="shared" si="25"/>
        <v>0.61170212765957444</v>
      </c>
    </row>
    <row r="191" spans="1:47" x14ac:dyDescent="0.2">
      <c r="A191" s="67">
        <v>45571</v>
      </c>
      <c r="B191" s="22" t="s">
        <v>48</v>
      </c>
      <c r="C191" s="26"/>
      <c r="D191" s="22" t="str">
        <f t="shared" si="19"/>
        <v>Sun</v>
      </c>
      <c r="E191" s="26"/>
      <c r="F191" s="24" t="s">
        <v>45</v>
      </c>
      <c r="G191" s="26" t="s">
        <v>46</v>
      </c>
      <c r="H191" s="31" t="s">
        <v>204</v>
      </c>
      <c r="I191" s="24" t="s">
        <v>205</v>
      </c>
      <c r="J191" s="26" t="s">
        <v>121</v>
      </c>
      <c r="K191" s="22" t="s">
        <v>246</v>
      </c>
      <c r="L191" s="27">
        <v>2</v>
      </c>
      <c r="M191" s="26"/>
      <c r="N191" s="26"/>
      <c r="O191" s="26"/>
      <c r="P191" s="26"/>
      <c r="Q191" s="26"/>
      <c r="R191" s="23">
        <v>1.95</v>
      </c>
      <c r="S191" s="24" t="s">
        <v>50</v>
      </c>
      <c r="T191" s="25" t="str">
        <f t="shared" si="20"/>
        <v>0.00</v>
      </c>
      <c r="U191" s="17">
        <f t="shared" si="21"/>
        <v>-2</v>
      </c>
      <c r="V191" s="23">
        <f t="shared" si="26"/>
        <v>78.679999999999964</v>
      </c>
      <c r="W191" s="20">
        <f t="shared" si="27"/>
        <v>420.90999999999997</v>
      </c>
      <c r="X191" s="21">
        <f t="shared" si="22"/>
        <v>0.18692832196906695</v>
      </c>
      <c r="Y191" s="49">
        <f t="shared" si="23"/>
        <v>0.78679999999999961</v>
      </c>
      <c r="Z191" s="48">
        <f t="shared" si="24"/>
        <v>7867.9999999999964</v>
      </c>
      <c r="AA191" s="24" t="s">
        <v>50</v>
      </c>
      <c r="AS191" s="8">
        <f t="shared" si="28"/>
        <v>189</v>
      </c>
      <c r="AT191" s="8">
        <v>115</v>
      </c>
      <c r="AU191" s="51">
        <f t="shared" si="25"/>
        <v>0.60846560846560849</v>
      </c>
    </row>
    <row r="192" spans="1:47" x14ac:dyDescent="0.2">
      <c r="A192" s="67">
        <v>45584</v>
      </c>
      <c r="B192" s="22" t="s">
        <v>48</v>
      </c>
      <c r="C192" s="26"/>
      <c r="D192" s="22" t="str">
        <f t="shared" si="19"/>
        <v>Sat</v>
      </c>
      <c r="E192" s="26"/>
      <c r="F192" s="24" t="s">
        <v>45</v>
      </c>
      <c r="G192" s="26" t="s">
        <v>153</v>
      </c>
      <c r="H192" s="31" t="s">
        <v>238</v>
      </c>
      <c r="I192" s="50" t="s">
        <v>206</v>
      </c>
      <c r="J192" s="26" t="s">
        <v>121</v>
      </c>
      <c r="K192" s="22" t="s">
        <v>114</v>
      </c>
      <c r="L192" s="27">
        <v>3</v>
      </c>
      <c r="M192" s="26"/>
      <c r="N192" s="26"/>
      <c r="O192" s="26"/>
      <c r="P192" s="26"/>
      <c r="Q192" s="26"/>
      <c r="R192" s="23">
        <v>1.9</v>
      </c>
      <c r="S192" s="24" t="s">
        <v>53</v>
      </c>
      <c r="T192" s="25">
        <f t="shared" si="20"/>
        <v>5.7</v>
      </c>
      <c r="U192" s="17">
        <f t="shared" si="21"/>
        <v>2.7</v>
      </c>
      <c r="V192" s="23">
        <f t="shared" si="26"/>
        <v>81.379999999999967</v>
      </c>
      <c r="W192" s="20">
        <f t="shared" si="27"/>
        <v>423.90999999999997</v>
      </c>
      <c r="X192" s="21">
        <f t="shared" si="22"/>
        <v>0.19197471161331409</v>
      </c>
      <c r="Y192" s="49">
        <f t="shared" si="23"/>
        <v>0.81379999999999963</v>
      </c>
      <c r="Z192" s="48">
        <f t="shared" si="24"/>
        <v>8137.9999999999964</v>
      </c>
      <c r="AA192" s="24" t="s">
        <v>53</v>
      </c>
      <c r="AS192" s="8">
        <f t="shared" si="28"/>
        <v>190</v>
      </c>
      <c r="AT192" s="8">
        <v>116</v>
      </c>
      <c r="AU192" s="51">
        <f t="shared" si="25"/>
        <v>0.61052631578947369</v>
      </c>
    </row>
    <row r="193" spans="1:47" x14ac:dyDescent="0.2">
      <c r="A193" s="67">
        <v>45598</v>
      </c>
      <c r="B193" s="22" t="s">
        <v>48</v>
      </c>
      <c r="C193" s="26"/>
      <c r="D193" s="22" t="str">
        <f t="shared" si="19"/>
        <v>Sat</v>
      </c>
      <c r="E193" s="26"/>
      <c r="F193" s="24" t="s">
        <v>45</v>
      </c>
      <c r="G193" s="26" t="s">
        <v>153</v>
      </c>
      <c r="H193" s="31" t="s">
        <v>210</v>
      </c>
      <c r="I193" s="24" t="s">
        <v>209</v>
      </c>
      <c r="J193" s="26" t="s">
        <v>208</v>
      </c>
      <c r="K193" s="22">
        <v>15.5</v>
      </c>
      <c r="L193" s="27">
        <v>3</v>
      </c>
      <c r="M193" s="26"/>
      <c r="N193" s="26"/>
      <c r="O193" s="26"/>
      <c r="P193" s="26"/>
      <c r="Q193" s="26"/>
      <c r="R193" s="23">
        <v>1.8</v>
      </c>
      <c r="S193" s="24" t="s">
        <v>50</v>
      </c>
      <c r="T193" s="25" t="str">
        <f t="shared" si="20"/>
        <v>0.00</v>
      </c>
      <c r="U193" s="17">
        <f t="shared" si="21"/>
        <v>-3</v>
      </c>
      <c r="V193" s="23">
        <f t="shared" si="26"/>
        <v>78.379999999999967</v>
      </c>
      <c r="W193" s="20">
        <f t="shared" si="27"/>
        <v>426.90999999999997</v>
      </c>
      <c r="X193" s="21">
        <f t="shared" si="22"/>
        <v>0.18359841652807377</v>
      </c>
      <c r="Y193" s="49">
        <f t="shared" si="23"/>
        <v>0.78379999999999972</v>
      </c>
      <c r="Z193" s="48">
        <f t="shared" si="24"/>
        <v>7837.9999999999964</v>
      </c>
      <c r="AA193" s="24" t="s">
        <v>50</v>
      </c>
      <c r="AS193" s="8">
        <f t="shared" si="28"/>
        <v>191</v>
      </c>
      <c r="AT193" s="8">
        <v>116</v>
      </c>
      <c r="AU193" s="51">
        <f t="shared" si="25"/>
        <v>0.60732984293193715</v>
      </c>
    </row>
    <row r="194" spans="1:47" x14ac:dyDescent="0.2">
      <c r="A194" s="67">
        <v>45598</v>
      </c>
      <c r="B194" s="22" t="s">
        <v>48</v>
      </c>
      <c r="C194" s="26"/>
      <c r="D194" s="22" t="str">
        <f t="shared" si="19"/>
        <v>Sat</v>
      </c>
      <c r="E194" s="26"/>
      <c r="F194" s="24" t="s">
        <v>45</v>
      </c>
      <c r="G194" s="26" t="s">
        <v>153</v>
      </c>
      <c r="H194" s="31" t="s">
        <v>210</v>
      </c>
      <c r="I194" s="50" t="s">
        <v>207</v>
      </c>
      <c r="J194" s="26" t="s">
        <v>121</v>
      </c>
      <c r="K194" s="22" t="s">
        <v>113</v>
      </c>
      <c r="L194" s="27">
        <v>3</v>
      </c>
      <c r="M194" s="26"/>
      <c r="N194" s="26"/>
      <c r="O194" s="26"/>
      <c r="P194" s="26"/>
      <c r="Q194" s="26"/>
      <c r="R194" s="23">
        <v>1.9</v>
      </c>
      <c r="S194" s="24" t="s">
        <v>53</v>
      </c>
      <c r="T194" s="25">
        <f t="shared" si="20"/>
        <v>5.7</v>
      </c>
      <c r="U194" s="17">
        <f t="shared" si="21"/>
        <v>2.7</v>
      </c>
      <c r="V194" s="23">
        <f t="shared" si="26"/>
        <v>81.07999999999997</v>
      </c>
      <c r="W194" s="20">
        <f t="shared" si="27"/>
        <v>429.90999999999997</v>
      </c>
      <c r="X194" s="21">
        <f t="shared" si="22"/>
        <v>0.18859761345397869</v>
      </c>
      <c r="Y194" s="49">
        <f t="shared" si="23"/>
        <v>0.81079999999999974</v>
      </c>
      <c r="Z194" s="48">
        <f t="shared" si="24"/>
        <v>8107.9999999999973</v>
      </c>
      <c r="AA194" s="24" t="s">
        <v>53</v>
      </c>
      <c r="AS194" s="8">
        <f t="shared" si="28"/>
        <v>192</v>
      </c>
      <c r="AT194" s="8">
        <v>117</v>
      </c>
      <c r="AU194" s="51">
        <f t="shared" si="25"/>
        <v>0.609375</v>
      </c>
    </row>
    <row r="195" spans="1:47" x14ac:dyDescent="0.2">
      <c r="A195" s="67">
        <v>45606</v>
      </c>
      <c r="B195" s="22" t="s">
        <v>48</v>
      </c>
      <c r="C195" s="26"/>
      <c r="D195" s="22" t="str">
        <f t="shared" ref="D195:D258" si="29">TEXT(A195,"ddd")</f>
        <v>Sun</v>
      </c>
      <c r="E195" s="26"/>
      <c r="F195" s="24" t="s">
        <v>45</v>
      </c>
      <c r="G195" s="26" t="s">
        <v>153</v>
      </c>
      <c r="H195" s="31" t="s">
        <v>238</v>
      </c>
      <c r="I195" s="24" t="s">
        <v>211</v>
      </c>
      <c r="J195" s="26" t="s">
        <v>213</v>
      </c>
      <c r="K195" s="22">
        <v>13.5</v>
      </c>
      <c r="L195" s="27">
        <v>3</v>
      </c>
      <c r="M195" s="26"/>
      <c r="N195" s="26"/>
      <c r="O195" s="26"/>
      <c r="P195" s="26"/>
      <c r="Q195" s="26"/>
      <c r="R195" s="23">
        <v>1.9</v>
      </c>
      <c r="S195" s="24" t="s">
        <v>50</v>
      </c>
      <c r="T195" s="25" t="str">
        <f t="shared" ref="T195:T258" si="30">IF(($AA195="W"),ROUND(($L195*$R195),2),"0.00")</f>
        <v>0.00</v>
      </c>
      <c r="U195" s="17">
        <f t="shared" ref="U195:U258" si="31">-$L195+T195</f>
        <v>-3</v>
      </c>
      <c r="V195" s="23">
        <f t="shared" si="26"/>
        <v>78.07999999999997</v>
      </c>
      <c r="W195" s="20">
        <f t="shared" si="27"/>
        <v>432.90999999999997</v>
      </c>
      <c r="X195" s="21">
        <f t="shared" ref="X195:X258" si="32">SUM(V195/W195)</f>
        <v>0.18036081402600998</v>
      </c>
      <c r="Y195" s="49">
        <f t="shared" ref="Y195:Y258" si="33">V195/100</f>
        <v>0.78079999999999972</v>
      </c>
      <c r="Z195" s="48">
        <f t="shared" ref="Z195:Z258" si="34">V195*100</f>
        <v>7807.9999999999973</v>
      </c>
      <c r="AA195" s="24" t="s">
        <v>50</v>
      </c>
      <c r="AS195" s="8">
        <f t="shared" si="28"/>
        <v>193</v>
      </c>
      <c r="AT195" s="8">
        <v>117</v>
      </c>
      <c r="AU195" s="51">
        <f t="shared" ref="AU195:AU258" si="35">AT195/AS195</f>
        <v>0.60621761658031093</v>
      </c>
    </row>
    <row r="196" spans="1:47" x14ac:dyDescent="0.2">
      <c r="A196" s="67">
        <v>45606</v>
      </c>
      <c r="B196" s="22" t="s">
        <v>48</v>
      </c>
      <c r="C196" s="26"/>
      <c r="D196" s="22" t="str">
        <f t="shared" si="29"/>
        <v>Sun</v>
      </c>
      <c r="E196" s="26"/>
      <c r="F196" s="24" t="s">
        <v>45</v>
      </c>
      <c r="G196" s="26" t="s">
        <v>153</v>
      </c>
      <c r="H196" s="31" t="s">
        <v>238</v>
      </c>
      <c r="I196" s="50" t="s">
        <v>212</v>
      </c>
      <c r="J196" s="26" t="s">
        <v>45</v>
      </c>
      <c r="K196" s="22">
        <v>17.5</v>
      </c>
      <c r="L196" s="27">
        <v>3</v>
      </c>
      <c r="M196" s="26"/>
      <c r="N196" s="26"/>
      <c r="O196" s="26"/>
      <c r="P196" s="26"/>
      <c r="Q196" s="26"/>
      <c r="R196" s="23">
        <v>1.97</v>
      </c>
      <c r="S196" s="24" t="s">
        <v>53</v>
      </c>
      <c r="T196" s="25">
        <f t="shared" si="30"/>
        <v>5.91</v>
      </c>
      <c r="U196" s="17">
        <f t="shared" si="31"/>
        <v>2.91</v>
      </c>
      <c r="V196" s="23">
        <f t="shared" ref="V196:V259" si="36">U196+V195</f>
        <v>80.989999999999966</v>
      </c>
      <c r="W196" s="20">
        <f t="shared" ref="W196:W259" si="37">L196+W195</f>
        <v>435.90999999999997</v>
      </c>
      <c r="X196" s="21">
        <f t="shared" si="32"/>
        <v>0.18579523296093223</v>
      </c>
      <c r="Y196" s="49">
        <f t="shared" si="33"/>
        <v>0.80989999999999962</v>
      </c>
      <c r="Z196" s="48">
        <f t="shared" si="34"/>
        <v>8098.9999999999964</v>
      </c>
      <c r="AA196" s="24" t="s">
        <v>53</v>
      </c>
      <c r="AS196" s="8">
        <f t="shared" si="28"/>
        <v>194</v>
      </c>
      <c r="AT196" s="8">
        <v>118</v>
      </c>
      <c r="AU196" s="51">
        <f t="shared" si="35"/>
        <v>0.60824742268041232</v>
      </c>
    </row>
    <row r="197" spans="1:47" x14ac:dyDescent="0.2">
      <c r="A197" s="67">
        <v>45606</v>
      </c>
      <c r="B197" s="22" t="s">
        <v>48</v>
      </c>
      <c r="C197" s="26"/>
      <c r="D197" s="22" t="str">
        <f t="shared" si="29"/>
        <v>Sun</v>
      </c>
      <c r="E197" s="26"/>
      <c r="F197" s="24" t="s">
        <v>45</v>
      </c>
      <c r="G197" s="26" t="s">
        <v>153</v>
      </c>
      <c r="H197" s="31" t="s">
        <v>238</v>
      </c>
      <c r="I197" s="50" t="s">
        <v>189</v>
      </c>
      <c r="J197" s="26" t="s">
        <v>214</v>
      </c>
      <c r="K197" s="22">
        <v>-19.5</v>
      </c>
      <c r="L197" s="27">
        <v>3</v>
      </c>
      <c r="M197" s="26"/>
      <c r="N197" s="26"/>
      <c r="O197" s="26"/>
      <c r="P197" s="26"/>
      <c r="Q197" s="26"/>
      <c r="R197" s="23">
        <v>1.9</v>
      </c>
      <c r="S197" s="24" t="s">
        <v>53</v>
      </c>
      <c r="T197" s="25">
        <f t="shared" si="30"/>
        <v>5.7</v>
      </c>
      <c r="U197" s="17">
        <f t="shared" si="31"/>
        <v>2.7</v>
      </c>
      <c r="V197" s="23">
        <f t="shared" si="36"/>
        <v>83.689999999999969</v>
      </c>
      <c r="W197" s="20">
        <f t="shared" si="37"/>
        <v>438.90999999999997</v>
      </c>
      <c r="X197" s="21">
        <f t="shared" si="32"/>
        <v>0.19067690414891431</v>
      </c>
      <c r="Y197" s="49">
        <f t="shared" si="33"/>
        <v>0.83689999999999964</v>
      </c>
      <c r="Z197" s="48">
        <f t="shared" si="34"/>
        <v>8368.9999999999964</v>
      </c>
      <c r="AA197" s="24" t="s">
        <v>53</v>
      </c>
      <c r="AS197" s="8">
        <f t="shared" si="28"/>
        <v>195</v>
      </c>
      <c r="AT197" s="8">
        <v>119</v>
      </c>
      <c r="AU197" s="51">
        <f t="shared" si="35"/>
        <v>0.61025641025641031</v>
      </c>
    </row>
    <row r="198" spans="1:47" x14ac:dyDescent="0.2">
      <c r="A198" s="67">
        <v>45613</v>
      </c>
      <c r="B198" s="22" t="s">
        <v>48</v>
      </c>
      <c r="C198" s="26"/>
      <c r="D198" s="22" t="str">
        <f t="shared" si="29"/>
        <v>Sun</v>
      </c>
      <c r="E198" s="26"/>
      <c r="F198" s="24" t="s">
        <v>45</v>
      </c>
      <c r="G198" s="24" t="s">
        <v>215</v>
      </c>
      <c r="H198" s="31" t="s">
        <v>216</v>
      </c>
      <c r="I198" s="24" t="s">
        <v>189</v>
      </c>
      <c r="J198" s="26" t="s">
        <v>217</v>
      </c>
      <c r="K198" s="22" t="s">
        <v>47</v>
      </c>
      <c r="L198" s="27">
        <v>2</v>
      </c>
      <c r="M198" s="26"/>
      <c r="N198" s="26"/>
      <c r="O198" s="26"/>
      <c r="P198" s="26"/>
      <c r="Q198" s="26"/>
      <c r="R198" s="23">
        <v>3</v>
      </c>
      <c r="S198" s="24" t="s">
        <v>50</v>
      </c>
      <c r="T198" s="25" t="str">
        <f t="shared" si="30"/>
        <v>0.00</v>
      </c>
      <c r="U198" s="17">
        <f t="shared" si="31"/>
        <v>-2</v>
      </c>
      <c r="V198" s="23">
        <f t="shared" si="36"/>
        <v>81.689999999999969</v>
      </c>
      <c r="W198" s="20">
        <f t="shared" si="37"/>
        <v>440.90999999999997</v>
      </c>
      <c r="X198" s="21">
        <f t="shared" si="32"/>
        <v>0.18527590664761509</v>
      </c>
      <c r="Y198" s="49">
        <f t="shared" si="33"/>
        <v>0.81689999999999974</v>
      </c>
      <c r="Z198" s="48">
        <f t="shared" si="34"/>
        <v>8168.9999999999973</v>
      </c>
      <c r="AA198" s="24" t="s">
        <v>50</v>
      </c>
      <c r="AS198" s="8">
        <f t="shared" si="28"/>
        <v>196</v>
      </c>
      <c r="AT198" s="8">
        <v>119</v>
      </c>
      <c r="AU198" s="51">
        <f t="shared" si="35"/>
        <v>0.6071428571428571</v>
      </c>
    </row>
    <row r="199" spans="1:47" x14ac:dyDescent="0.2">
      <c r="A199" s="67">
        <v>45613</v>
      </c>
      <c r="B199" s="22" t="s">
        <v>48</v>
      </c>
      <c r="C199" s="26"/>
      <c r="D199" s="22" t="str">
        <f t="shared" si="29"/>
        <v>Sun</v>
      </c>
      <c r="E199" s="26"/>
      <c r="F199" s="24" t="s">
        <v>45</v>
      </c>
      <c r="G199" s="24" t="s">
        <v>215</v>
      </c>
      <c r="H199" s="31" t="s">
        <v>218</v>
      </c>
      <c r="I199" s="24" t="s">
        <v>208</v>
      </c>
      <c r="J199" s="26" t="s">
        <v>219</v>
      </c>
      <c r="K199" s="22" t="s">
        <v>47</v>
      </c>
      <c r="L199" s="27">
        <v>2</v>
      </c>
      <c r="M199" s="26"/>
      <c r="N199" s="26"/>
      <c r="O199" s="26"/>
      <c r="P199" s="26"/>
      <c r="Q199" s="26"/>
      <c r="R199" s="23">
        <v>1.8</v>
      </c>
      <c r="S199" s="24" t="s">
        <v>50</v>
      </c>
      <c r="T199" s="25" t="str">
        <f t="shared" si="30"/>
        <v>0.00</v>
      </c>
      <c r="U199" s="17">
        <f t="shared" si="31"/>
        <v>-2</v>
      </c>
      <c r="V199" s="23">
        <f t="shared" si="36"/>
        <v>79.689999999999969</v>
      </c>
      <c r="W199" s="20">
        <f t="shared" si="37"/>
        <v>442.90999999999997</v>
      </c>
      <c r="X199" s="21">
        <f t="shared" si="32"/>
        <v>0.17992368652773696</v>
      </c>
      <c r="Y199" s="49">
        <f t="shared" si="33"/>
        <v>0.79689999999999972</v>
      </c>
      <c r="Z199" s="48">
        <f t="shared" si="34"/>
        <v>7968.9999999999973</v>
      </c>
      <c r="AA199" s="24" t="s">
        <v>50</v>
      </c>
      <c r="AS199" s="8">
        <f t="shared" si="28"/>
        <v>197</v>
      </c>
      <c r="AT199" s="8">
        <v>119</v>
      </c>
      <c r="AU199" s="51">
        <f t="shared" si="35"/>
        <v>0.60406091370558379</v>
      </c>
    </row>
    <row r="200" spans="1:47" x14ac:dyDescent="0.2">
      <c r="A200" s="67">
        <v>45613</v>
      </c>
      <c r="B200" s="22" t="s">
        <v>48</v>
      </c>
      <c r="C200" s="26"/>
      <c r="D200" s="22" t="str">
        <f t="shared" si="29"/>
        <v>Sun</v>
      </c>
      <c r="E200" s="26"/>
      <c r="F200" s="24" t="s">
        <v>45</v>
      </c>
      <c r="G200" s="24" t="s">
        <v>220</v>
      </c>
      <c r="H200" s="31" t="s">
        <v>403</v>
      </c>
      <c r="I200" s="50" t="s">
        <v>189</v>
      </c>
      <c r="J200" s="26" t="s">
        <v>224</v>
      </c>
      <c r="K200" s="22">
        <v>1.5</v>
      </c>
      <c r="L200" s="27">
        <v>2</v>
      </c>
      <c r="M200" s="26"/>
      <c r="N200" s="26"/>
      <c r="O200" s="26"/>
      <c r="P200" s="26"/>
      <c r="Q200" s="26"/>
      <c r="R200" s="23">
        <v>1.9</v>
      </c>
      <c r="S200" s="24" t="s">
        <v>53</v>
      </c>
      <c r="T200" s="25">
        <f t="shared" si="30"/>
        <v>3.8</v>
      </c>
      <c r="U200" s="17">
        <f t="shared" si="31"/>
        <v>1.7999999999999998</v>
      </c>
      <c r="V200" s="23">
        <f t="shared" si="36"/>
        <v>81.489999999999966</v>
      </c>
      <c r="W200" s="20">
        <f t="shared" si="37"/>
        <v>444.90999999999997</v>
      </c>
      <c r="X200" s="21">
        <f t="shared" si="32"/>
        <v>0.1831606392304061</v>
      </c>
      <c r="Y200" s="49">
        <f t="shared" si="33"/>
        <v>0.81489999999999962</v>
      </c>
      <c r="Z200" s="48">
        <f t="shared" si="34"/>
        <v>8148.9999999999964</v>
      </c>
      <c r="AA200" s="24" t="s">
        <v>53</v>
      </c>
      <c r="AS200" s="8">
        <f t="shared" si="28"/>
        <v>198</v>
      </c>
      <c r="AT200" s="8">
        <v>120</v>
      </c>
      <c r="AU200" s="51">
        <f t="shared" si="35"/>
        <v>0.60606060606060608</v>
      </c>
    </row>
    <row r="201" spans="1:47" x14ac:dyDescent="0.2">
      <c r="A201" s="67">
        <v>45613</v>
      </c>
      <c r="B201" s="22" t="s">
        <v>48</v>
      </c>
      <c r="C201" s="26"/>
      <c r="D201" s="22" t="str">
        <f t="shared" si="29"/>
        <v>Sun</v>
      </c>
      <c r="E201" s="26"/>
      <c r="F201" s="24" t="s">
        <v>45</v>
      </c>
      <c r="G201" s="24" t="s">
        <v>220</v>
      </c>
      <c r="H201" s="31" t="s">
        <v>403</v>
      </c>
      <c r="I201" s="50" t="s">
        <v>158</v>
      </c>
      <c r="J201" s="26" t="s">
        <v>208</v>
      </c>
      <c r="K201" s="22">
        <v>-6.5</v>
      </c>
      <c r="L201" s="27">
        <v>2</v>
      </c>
      <c r="M201" s="26"/>
      <c r="N201" s="26"/>
      <c r="O201" s="26"/>
      <c r="P201" s="26"/>
      <c r="Q201" s="26"/>
      <c r="R201" s="23">
        <v>1.89</v>
      </c>
      <c r="S201" s="24" t="s">
        <v>53</v>
      </c>
      <c r="T201" s="25">
        <f t="shared" si="30"/>
        <v>3.78</v>
      </c>
      <c r="U201" s="17">
        <f t="shared" si="31"/>
        <v>1.7799999999999998</v>
      </c>
      <c r="V201" s="23">
        <f t="shared" si="36"/>
        <v>83.269999999999968</v>
      </c>
      <c r="W201" s="20">
        <f t="shared" si="37"/>
        <v>446.90999999999997</v>
      </c>
      <c r="X201" s="21">
        <f t="shared" si="32"/>
        <v>0.18632386834038167</v>
      </c>
      <c r="Y201" s="49">
        <f t="shared" si="33"/>
        <v>0.83269999999999966</v>
      </c>
      <c r="Z201" s="48">
        <f t="shared" si="34"/>
        <v>8326.9999999999964</v>
      </c>
      <c r="AA201" s="24" t="s">
        <v>53</v>
      </c>
      <c r="AS201" s="8">
        <f t="shared" si="28"/>
        <v>199</v>
      </c>
      <c r="AT201" s="8">
        <v>121</v>
      </c>
      <c r="AU201" s="51">
        <f t="shared" si="35"/>
        <v>0.60804020100502509</v>
      </c>
    </row>
    <row r="202" spans="1:47" x14ac:dyDescent="0.2">
      <c r="A202" s="67">
        <v>45613</v>
      </c>
      <c r="B202" s="22" t="s">
        <v>48</v>
      </c>
      <c r="C202" s="26"/>
      <c r="D202" s="22" t="str">
        <f t="shared" si="29"/>
        <v>Sun</v>
      </c>
      <c r="E202" s="26"/>
      <c r="F202" s="24" t="s">
        <v>45</v>
      </c>
      <c r="G202" s="24" t="s">
        <v>220</v>
      </c>
      <c r="H202" s="31" t="s">
        <v>403</v>
      </c>
      <c r="I202" s="50" t="s">
        <v>223</v>
      </c>
      <c r="J202" s="26" t="s">
        <v>121</v>
      </c>
      <c r="K202" s="22" t="s">
        <v>113</v>
      </c>
      <c r="L202" s="27">
        <v>2</v>
      </c>
      <c r="M202" s="26"/>
      <c r="N202" s="26"/>
      <c r="O202" s="26"/>
      <c r="P202" s="26"/>
      <c r="Q202" s="26"/>
      <c r="R202" s="23">
        <v>1.88</v>
      </c>
      <c r="S202" s="24" t="s">
        <v>53</v>
      </c>
      <c r="T202" s="25">
        <f t="shared" si="30"/>
        <v>3.76</v>
      </c>
      <c r="U202" s="17">
        <f t="shared" si="31"/>
        <v>1.7599999999999998</v>
      </c>
      <c r="V202" s="23">
        <f t="shared" si="36"/>
        <v>85.029999999999973</v>
      </c>
      <c r="W202" s="20">
        <f t="shared" si="37"/>
        <v>448.90999999999997</v>
      </c>
      <c r="X202" s="21">
        <f t="shared" si="32"/>
        <v>0.18941435922567992</v>
      </c>
      <c r="Y202" s="49">
        <f t="shared" si="33"/>
        <v>0.85029999999999972</v>
      </c>
      <c r="Z202" s="48">
        <f t="shared" si="34"/>
        <v>8502.9999999999964</v>
      </c>
      <c r="AA202" s="24" t="s">
        <v>53</v>
      </c>
      <c r="AS202" s="8">
        <f t="shared" si="28"/>
        <v>200</v>
      </c>
      <c r="AT202" s="8">
        <v>122</v>
      </c>
      <c r="AU202" s="51">
        <f t="shared" si="35"/>
        <v>0.61</v>
      </c>
    </row>
    <row r="203" spans="1:47" x14ac:dyDescent="0.2">
      <c r="A203" s="67">
        <v>45614</v>
      </c>
      <c r="B203" s="22" t="s">
        <v>48</v>
      </c>
      <c r="C203" s="26"/>
      <c r="D203" s="22" t="str">
        <f t="shared" si="29"/>
        <v>Mon</v>
      </c>
      <c r="E203" s="26"/>
      <c r="F203" s="24" t="s">
        <v>45</v>
      </c>
      <c r="G203" s="24" t="s">
        <v>220</v>
      </c>
      <c r="H203" s="31" t="s">
        <v>403</v>
      </c>
      <c r="I203" s="50" t="s">
        <v>45</v>
      </c>
      <c r="J203" s="26" t="s">
        <v>221</v>
      </c>
      <c r="K203" s="22">
        <v>-5.5</v>
      </c>
      <c r="L203" s="27">
        <v>2</v>
      </c>
      <c r="M203" s="26"/>
      <c r="N203" s="26"/>
      <c r="O203" s="26"/>
      <c r="P203" s="26"/>
      <c r="Q203" s="26"/>
      <c r="R203" s="23">
        <v>1.83</v>
      </c>
      <c r="S203" s="24" t="s">
        <v>53</v>
      </c>
      <c r="T203" s="25">
        <f t="shared" si="30"/>
        <v>3.66</v>
      </c>
      <c r="U203" s="17">
        <f t="shared" si="31"/>
        <v>1.6600000000000001</v>
      </c>
      <c r="V203" s="23">
        <f t="shared" si="36"/>
        <v>86.689999999999969</v>
      </c>
      <c r="W203" s="20">
        <f t="shared" si="37"/>
        <v>450.90999999999997</v>
      </c>
      <c r="X203" s="21">
        <f t="shared" si="32"/>
        <v>0.19225566077487741</v>
      </c>
      <c r="Y203" s="49">
        <f t="shared" si="33"/>
        <v>0.86689999999999967</v>
      </c>
      <c r="Z203" s="48">
        <f t="shared" si="34"/>
        <v>8668.9999999999964</v>
      </c>
      <c r="AA203" s="24" t="s">
        <v>53</v>
      </c>
      <c r="AS203" s="8">
        <f t="shared" si="28"/>
        <v>201</v>
      </c>
      <c r="AT203" s="8">
        <v>123</v>
      </c>
      <c r="AU203" s="51">
        <f t="shared" si="35"/>
        <v>0.61194029850746268</v>
      </c>
    </row>
    <row r="204" spans="1:47" x14ac:dyDescent="0.2">
      <c r="A204" s="67">
        <v>45614</v>
      </c>
      <c r="B204" s="22" t="s">
        <v>48</v>
      </c>
      <c r="C204" s="26"/>
      <c r="D204" s="22" t="str">
        <f t="shared" si="29"/>
        <v>Mon</v>
      </c>
      <c r="E204" s="26"/>
      <c r="F204" s="24" t="s">
        <v>45</v>
      </c>
      <c r="G204" s="24" t="s">
        <v>220</v>
      </c>
      <c r="H204" s="31" t="s">
        <v>403</v>
      </c>
      <c r="I204" s="50" t="s">
        <v>222</v>
      </c>
      <c r="J204" s="26" t="s">
        <v>121</v>
      </c>
      <c r="K204" s="22" t="s">
        <v>113</v>
      </c>
      <c r="L204" s="27">
        <v>2</v>
      </c>
      <c r="M204" s="26"/>
      <c r="N204" s="26"/>
      <c r="O204" s="26"/>
      <c r="P204" s="26"/>
      <c r="Q204" s="26"/>
      <c r="R204" s="23">
        <v>1.85</v>
      </c>
      <c r="S204" s="24" t="s">
        <v>53</v>
      </c>
      <c r="T204" s="25">
        <f t="shared" si="30"/>
        <v>3.7</v>
      </c>
      <c r="U204" s="17">
        <f t="shared" si="31"/>
        <v>1.7000000000000002</v>
      </c>
      <c r="V204" s="23">
        <f t="shared" si="36"/>
        <v>88.389999999999972</v>
      </c>
      <c r="W204" s="20">
        <f t="shared" si="37"/>
        <v>452.90999999999997</v>
      </c>
      <c r="X204" s="21">
        <f t="shared" si="32"/>
        <v>0.19516018635048901</v>
      </c>
      <c r="Y204" s="49">
        <f t="shared" si="33"/>
        <v>0.88389999999999969</v>
      </c>
      <c r="Z204" s="48">
        <f t="shared" si="34"/>
        <v>8838.9999999999964</v>
      </c>
      <c r="AA204" s="24" t="s">
        <v>53</v>
      </c>
      <c r="AS204" s="8">
        <f t="shared" si="28"/>
        <v>202</v>
      </c>
      <c r="AT204" s="8">
        <v>124</v>
      </c>
      <c r="AU204" s="51">
        <f t="shared" si="35"/>
        <v>0.61386138613861385</v>
      </c>
    </row>
    <row r="205" spans="1:47" x14ac:dyDescent="0.2">
      <c r="A205" s="67">
        <v>45619</v>
      </c>
      <c r="B205" s="22" t="s">
        <v>48</v>
      </c>
      <c r="C205" s="26"/>
      <c r="D205" s="22" t="str">
        <f t="shared" si="29"/>
        <v>Sat</v>
      </c>
      <c r="E205" s="26"/>
      <c r="F205" s="24" t="s">
        <v>45</v>
      </c>
      <c r="G205" s="24" t="s">
        <v>220</v>
      </c>
      <c r="H205" s="31" t="s">
        <v>403</v>
      </c>
      <c r="I205" s="50" t="s">
        <v>225</v>
      </c>
      <c r="J205" s="24" t="s">
        <v>304</v>
      </c>
      <c r="K205" s="8">
        <v>2.5</v>
      </c>
      <c r="L205" s="44">
        <v>2</v>
      </c>
      <c r="R205" s="8">
        <v>1.88</v>
      </c>
      <c r="S205" s="24" t="s">
        <v>53</v>
      </c>
      <c r="T205" s="25">
        <f t="shared" si="30"/>
        <v>3.76</v>
      </c>
      <c r="U205" s="17">
        <f t="shared" si="31"/>
        <v>1.7599999999999998</v>
      </c>
      <c r="V205" s="23">
        <f t="shared" si="36"/>
        <v>90.149999999999977</v>
      </c>
      <c r="W205" s="20">
        <f t="shared" si="37"/>
        <v>454.90999999999997</v>
      </c>
      <c r="X205" s="21">
        <f t="shared" si="32"/>
        <v>0.19817106680442281</v>
      </c>
      <c r="Y205" s="49">
        <f t="shared" si="33"/>
        <v>0.90149999999999975</v>
      </c>
      <c r="Z205" s="48">
        <f t="shared" si="34"/>
        <v>9014.9999999999982</v>
      </c>
      <c r="AA205" s="24" t="s">
        <v>53</v>
      </c>
      <c r="AS205" s="8">
        <f t="shared" si="28"/>
        <v>203</v>
      </c>
      <c r="AT205" s="8">
        <v>125</v>
      </c>
      <c r="AU205" s="51">
        <f t="shared" si="35"/>
        <v>0.61576354679802958</v>
      </c>
    </row>
    <row r="206" spans="1:47" x14ac:dyDescent="0.2">
      <c r="A206" s="67">
        <v>45619</v>
      </c>
      <c r="B206" s="22" t="s">
        <v>48</v>
      </c>
      <c r="C206" s="26"/>
      <c r="D206" s="22" t="str">
        <f t="shared" si="29"/>
        <v>Sat</v>
      </c>
      <c r="E206" s="26"/>
      <c r="F206" s="24" t="s">
        <v>45</v>
      </c>
      <c r="G206" s="24" t="s">
        <v>220</v>
      </c>
      <c r="H206" s="31" t="s">
        <v>403</v>
      </c>
      <c r="I206" s="24" t="s">
        <v>226</v>
      </c>
      <c r="J206" s="26" t="s">
        <v>121</v>
      </c>
      <c r="K206" s="22" t="s">
        <v>113</v>
      </c>
      <c r="L206" s="44">
        <v>2</v>
      </c>
      <c r="R206" s="8">
        <v>1.89</v>
      </c>
      <c r="S206" s="24" t="s">
        <v>50</v>
      </c>
      <c r="T206" s="25" t="str">
        <f t="shared" si="30"/>
        <v>0.00</v>
      </c>
      <c r="U206" s="17">
        <f t="shared" si="31"/>
        <v>-2</v>
      </c>
      <c r="V206" s="23">
        <f t="shared" si="36"/>
        <v>88.149999999999977</v>
      </c>
      <c r="W206" s="20">
        <f t="shared" si="37"/>
        <v>456.90999999999997</v>
      </c>
      <c r="X206" s="21">
        <f t="shared" si="32"/>
        <v>0.19292639688341245</v>
      </c>
      <c r="Y206" s="49">
        <f t="shared" si="33"/>
        <v>0.88149999999999973</v>
      </c>
      <c r="Z206" s="48">
        <f t="shared" si="34"/>
        <v>8814.9999999999982</v>
      </c>
      <c r="AA206" s="24" t="s">
        <v>50</v>
      </c>
      <c r="AS206" s="8">
        <f t="shared" si="28"/>
        <v>204</v>
      </c>
      <c r="AT206" s="8">
        <v>125</v>
      </c>
      <c r="AU206" s="51">
        <f t="shared" si="35"/>
        <v>0.61274509803921573</v>
      </c>
    </row>
    <row r="207" spans="1:47" x14ac:dyDescent="0.2">
      <c r="A207" s="67">
        <v>45620</v>
      </c>
      <c r="B207" s="22" t="s">
        <v>48</v>
      </c>
      <c r="C207" s="26"/>
      <c r="D207" s="22" t="str">
        <f t="shared" si="29"/>
        <v>Sun</v>
      </c>
      <c r="E207" s="26"/>
      <c r="F207" s="24" t="s">
        <v>45</v>
      </c>
      <c r="G207" s="24" t="s">
        <v>220</v>
      </c>
      <c r="H207" s="31" t="s">
        <v>403</v>
      </c>
      <c r="I207" s="24" t="s">
        <v>45</v>
      </c>
      <c r="J207" s="24" t="s">
        <v>227</v>
      </c>
      <c r="K207" s="8">
        <v>4.5</v>
      </c>
      <c r="L207" s="44">
        <v>2</v>
      </c>
      <c r="R207" s="8">
        <v>1.93</v>
      </c>
      <c r="S207" s="24" t="s">
        <v>50</v>
      </c>
      <c r="T207" s="25" t="str">
        <f t="shared" si="30"/>
        <v>0.00</v>
      </c>
      <c r="U207" s="17">
        <f t="shared" si="31"/>
        <v>-2</v>
      </c>
      <c r="V207" s="23">
        <f t="shared" si="36"/>
        <v>86.149999999999977</v>
      </c>
      <c r="W207" s="20">
        <f t="shared" si="37"/>
        <v>458.90999999999997</v>
      </c>
      <c r="X207" s="21">
        <f t="shared" si="32"/>
        <v>0.18772744111045736</v>
      </c>
      <c r="Y207" s="49">
        <f t="shared" si="33"/>
        <v>0.86149999999999982</v>
      </c>
      <c r="Z207" s="48">
        <f t="shared" si="34"/>
        <v>8614.9999999999982</v>
      </c>
      <c r="AA207" s="24" t="s">
        <v>50</v>
      </c>
      <c r="AS207" s="8">
        <f t="shared" si="28"/>
        <v>205</v>
      </c>
      <c r="AT207" s="8">
        <v>125</v>
      </c>
      <c r="AU207" s="51">
        <f t="shared" si="35"/>
        <v>0.6097560975609756</v>
      </c>
    </row>
    <row r="208" spans="1:47" x14ac:dyDescent="0.2">
      <c r="A208" s="67">
        <v>45620</v>
      </c>
      <c r="B208" s="22" t="s">
        <v>48</v>
      </c>
      <c r="C208" s="26"/>
      <c r="D208" s="22" t="str">
        <f t="shared" si="29"/>
        <v>Sun</v>
      </c>
      <c r="E208" s="26"/>
      <c r="F208" s="24" t="s">
        <v>45</v>
      </c>
      <c r="G208" s="24" t="s">
        <v>220</v>
      </c>
      <c r="H208" s="31" t="s">
        <v>403</v>
      </c>
      <c r="I208" s="24" t="s">
        <v>228</v>
      </c>
      <c r="J208" s="26" t="s">
        <v>121</v>
      </c>
      <c r="K208" s="22" t="s">
        <v>113</v>
      </c>
      <c r="L208" s="27">
        <v>2</v>
      </c>
      <c r="M208" s="26"/>
      <c r="N208" s="26"/>
      <c r="O208" s="26"/>
      <c r="P208" s="26"/>
      <c r="Q208" s="26"/>
      <c r="R208" s="23">
        <v>1.9</v>
      </c>
      <c r="S208" s="24" t="s">
        <v>50</v>
      </c>
      <c r="T208" s="25" t="str">
        <f t="shared" si="30"/>
        <v>0.00</v>
      </c>
      <c r="U208" s="17">
        <f t="shared" si="31"/>
        <v>-2</v>
      </c>
      <c r="V208" s="23">
        <f t="shared" si="36"/>
        <v>84.149999999999977</v>
      </c>
      <c r="W208" s="20">
        <f t="shared" si="37"/>
        <v>460.90999999999997</v>
      </c>
      <c r="X208" s="21">
        <f t="shared" si="32"/>
        <v>0.18257360439131279</v>
      </c>
      <c r="Y208" s="49">
        <f t="shared" si="33"/>
        <v>0.8414999999999998</v>
      </c>
      <c r="Z208" s="48">
        <f t="shared" si="34"/>
        <v>8414.9999999999982</v>
      </c>
      <c r="AA208" s="24" t="s">
        <v>50</v>
      </c>
      <c r="AS208" s="8">
        <f t="shared" si="28"/>
        <v>206</v>
      </c>
      <c r="AT208" s="8">
        <v>125</v>
      </c>
      <c r="AU208" s="51">
        <f t="shared" si="35"/>
        <v>0.60679611650485432</v>
      </c>
    </row>
    <row r="209" spans="1:47" x14ac:dyDescent="0.2">
      <c r="A209" s="67">
        <v>45634</v>
      </c>
      <c r="B209" s="24" t="s">
        <v>48</v>
      </c>
      <c r="C209" s="24" t="s">
        <v>233</v>
      </c>
      <c r="D209" s="22" t="str">
        <f t="shared" si="29"/>
        <v>Sun</v>
      </c>
      <c r="E209" s="26"/>
      <c r="F209" s="24" t="s">
        <v>45</v>
      </c>
      <c r="G209" s="26" t="s">
        <v>215</v>
      </c>
      <c r="H209" s="31" t="s">
        <v>229</v>
      </c>
      <c r="I209" s="24" t="s">
        <v>230</v>
      </c>
      <c r="J209" s="26" t="s">
        <v>45</v>
      </c>
      <c r="K209" s="22" t="s">
        <v>47</v>
      </c>
      <c r="L209" s="27">
        <v>5</v>
      </c>
      <c r="M209" s="26">
        <v>2.4500000000000002</v>
      </c>
      <c r="N209" s="26"/>
      <c r="O209" s="26"/>
      <c r="P209" s="26"/>
      <c r="Q209" s="26"/>
      <c r="R209" s="23">
        <v>2.4500000000000002</v>
      </c>
      <c r="S209" s="24" t="s">
        <v>50</v>
      </c>
      <c r="T209" s="25" t="str">
        <f t="shared" si="30"/>
        <v>0.00</v>
      </c>
      <c r="U209" s="17">
        <f t="shared" si="31"/>
        <v>-5</v>
      </c>
      <c r="V209" s="23">
        <f t="shared" si="36"/>
        <v>79.149999999999977</v>
      </c>
      <c r="W209" s="20">
        <f t="shared" si="37"/>
        <v>465.90999999999997</v>
      </c>
      <c r="X209" s="21">
        <f t="shared" si="32"/>
        <v>0.16988259535103342</v>
      </c>
      <c r="Y209" s="49">
        <f t="shared" si="33"/>
        <v>0.79149999999999976</v>
      </c>
      <c r="Z209" s="48">
        <f t="shared" si="34"/>
        <v>7914.9999999999982</v>
      </c>
      <c r="AA209" s="24" t="s">
        <v>50</v>
      </c>
      <c r="AS209" s="8">
        <f t="shared" si="28"/>
        <v>207</v>
      </c>
      <c r="AT209" s="8">
        <v>125</v>
      </c>
      <c r="AU209" s="51">
        <f t="shared" si="35"/>
        <v>0.60386473429951693</v>
      </c>
    </row>
    <row r="210" spans="1:47" x14ac:dyDescent="0.2">
      <c r="A210" s="67">
        <v>45634</v>
      </c>
      <c r="B210" s="24" t="s">
        <v>48</v>
      </c>
      <c r="C210" s="24" t="s">
        <v>233</v>
      </c>
      <c r="D210" s="22" t="str">
        <f t="shared" si="29"/>
        <v>Sun</v>
      </c>
      <c r="E210" s="26"/>
      <c r="F210" s="24" t="s">
        <v>45</v>
      </c>
      <c r="G210" s="26" t="s">
        <v>215</v>
      </c>
      <c r="H210" s="31" t="s">
        <v>229</v>
      </c>
      <c r="I210" s="24" t="s">
        <v>189</v>
      </c>
      <c r="J210" s="24" t="s">
        <v>208</v>
      </c>
      <c r="K210" s="24" t="s">
        <v>47</v>
      </c>
      <c r="L210" s="44">
        <v>3</v>
      </c>
      <c r="M210" s="44">
        <v>3</v>
      </c>
      <c r="N210" s="26"/>
      <c r="O210" s="26"/>
      <c r="P210" s="26"/>
      <c r="Q210" s="26"/>
      <c r="R210" s="23">
        <v>2.1</v>
      </c>
      <c r="S210" s="24" t="s">
        <v>50</v>
      </c>
      <c r="T210" s="25" t="str">
        <f t="shared" si="30"/>
        <v>0.00</v>
      </c>
      <c r="U210" s="17">
        <f t="shared" si="31"/>
        <v>-3</v>
      </c>
      <c r="V210" s="23">
        <f t="shared" si="36"/>
        <v>76.149999999999977</v>
      </c>
      <c r="W210" s="20">
        <f t="shared" si="37"/>
        <v>468.90999999999997</v>
      </c>
      <c r="X210" s="21">
        <f t="shared" si="32"/>
        <v>0.16239790151628242</v>
      </c>
      <c r="Y210" s="49">
        <f t="shared" si="33"/>
        <v>0.76149999999999973</v>
      </c>
      <c r="Z210" s="48">
        <f t="shared" si="34"/>
        <v>7614.9999999999982</v>
      </c>
      <c r="AA210" s="24" t="s">
        <v>50</v>
      </c>
      <c r="AS210" s="8">
        <f t="shared" ref="AS210:AS273" si="38">AS209+1</f>
        <v>208</v>
      </c>
      <c r="AT210" s="8">
        <v>125</v>
      </c>
      <c r="AU210" s="51">
        <f t="shared" si="35"/>
        <v>0.60096153846153844</v>
      </c>
    </row>
    <row r="211" spans="1:47" x14ac:dyDescent="0.2">
      <c r="A211" s="67">
        <v>45643</v>
      </c>
      <c r="B211" s="24" t="s">
        <v>48</v>
      </c>
      <c r="C211" s="26"/>
      <c r="D211" s="22" t="str">
        <f t="shared" si="29"/>
        <v>Tue</v>
      </c>
      <c r="E211" s="26"/>
      <c r="F211" s="24" t="s">
        <v>45</v>
      </c>
      <c r="G211" s="26" t="s">
        <v>215</v>
      </c>
      <c r="H211" s="31" t="s">
        <v>229</v>
      </c>
      <c r="I211" s="50" t="s">
        <v>234</v>
      </c>
      <c r="J211" s="24" t="s">
        <v>208</v>
      </c>
      <c r="K211" s="22" t="s">
        <v>47</v>
      </c>
      <c r="L211" s="27">
        <v>3</v>
      </c>
      <c r="M211" s="27">
        <v>2.2999999999999998</v>
      </c>
      <c r="N211" s="26"/>
      <c r="O211" s="26"/>
      <c r="P211" s="26"/>
      <c r="Q211" s="26"/>
      <c r="R211" s="27">
        <v>2.2999999999999998</v>
      </c>
      <c r="S211" s="24" t="s">
        <v>53</v>
      </c>
      <c r="T211" s="25">
        <f t="shared" si="30"/>
        <v>6.9</v>
      </c>
      <c r="U211" s="17">
        <f t="shared" si="31"/>
        <v>3.9000000000000004</v>
      </c>
      <c r="V211" s="23">
        <f t="shared" si="36"/>
        <v>80.049999999999983</v>
      </c>
      <c r="W211" s="20">
        <f t="shared" si="37"/>
        <v>471.90999999999997</v>
      </c>
      <c r="X211" s="21">
        <f t="shared" si="32"/>
        <v>0.16962980229281005</v>
      </c>
      <c r="Y211" s="49">
        <f t="shared" si="33"/>
        <v>0.80049999999999988</v>
      </c>
      <c r="Z211" s="48">
        <f t="shared" si="34"/>
        <v>8004.9999999999982</v>
      </c>
      <c r="AA211" s="24" t="s">
        <v>53</v>
      </c>
      <c r="AS211" s="8">
        <f t="shared" si="38"/>
        <v>209</v>
      </c>
      <c r="AT211" s="8">
        <v>126</v>
      </c>
      <c r="AU211" s="51">
        <f t="shared" si="35"/>
        <v>0.60287081339712922</v>
      </c>
    </row>
    <row r="212" spans="1:47" x14ac:dyDescent="0.2">
      <c r="A212" s="67">
        <v>45643</v>
      </c>
      <c r="B212" s="24" t="s">
        <v>48</v>
      </c>
      <c r="C212" s="26"/>
      <c r="D212" s="22" t="str">
        <f t="shared" si="29"/>
        <v>Tue</v>
      </c>
      <c r="E212" s="26"/>
      <c r="F212" s="24" t="s">
        <v>45</v>
      </c>
      <c r="G212" s="26" t="s">
        <v>215</v>
      </c>
      <c r="H212" s="31" t="s">
        <v>229</v>
      </c>
      <c r="I212" s="24" t="s">
        <v>230</v>
      </c>
      <c r="J212" s="24" t="s">
        <v>45</v>
      </c>
      <c r="K212" s="22" t="s">
        <v>47</v>
      </c>
      <c r="L212" s="53">
        <v>3</v>
      </c>
      <c r="M212" s="53">
        <v>3.2</v>
      </c>
      <c r="N212" s="26"/>
      <c r="O212" s="26"/>
      <c r="P212" s="26"/>
      <c r="Q212" s="26"/>
      <c r="R212" s="53">
        <v>3.2</v>
      </c>
      <c r="S212" s="24" t="s">
        <v>50</v>
      </c>
      <c r="T212" s="25" t="str">
        <f t="shared" si="30"/>
        <v>0.00</v>
      </c>
      <c r="U212" s="17">
        <f t="shared" si="31"/>
        <v>-3</v>
      </c>
      <c r="V212" s="23">
        <f t="shared" si="36"/>
        <v>77.049999999999983</v>
      </c>
      <c r="W212" s="20">
        <f t="shared" si="37"/>
        <v>474.90999999999997</v>
      </c>
      <c r="X212" s="21">
        <f t="shared" si="32"/>
        <v>0.16224126676633466</v>
      </c>
      <c r="Y212" s="49">
        <f t="shared" si="33"/>
        <v>0.77049999999999985</v>
      </c>
      <c r="Z212" s="48">
        <f t="shared" si="34"/>
        <v>7704.9999999999982</v>
      </c>
      <c r="AA212" s="24" t="s">
        <v>50</v>
      </c>
      <c r="AS212" s="8">
        <f t="shared" si="38"/>
        <v>210</v>
      </c>
      <c r="AT212" s="8">
        <v>126</v>
      </c>
      <c r="AU212" s="51">
        <f t="shared" si="35"/>
        <v>0.6</v>
      </c>
    </row>
    <row r="213" spans="1:47" x14ac:dyDescent="0.2">
      <c r="A213" s="67">
        <v>45648</v>
      </c>
      <c r="B213" s="24" t="s">
        <v>48</v>
      </c>
      <c r="C213" s="26"/>
      <c r="D213" s="22" t="str">
        <f t="shared" si="29"/>
        <v>Sun</v>
      </c>
      <c r="E213" s="26"/>
      <c r="F213" s="24" t="s">
        <v>45</v>
      </c>
      <c r="G213" s="24" t="s">
        <v>235</v>
      </c>
      <c r="H213" s="31"/>
      <c r="I213" s="50" t="s">
        <v>236</v>
      </c>
      <c r="J213" s="26" t="s">
        <v>237</v>
      </c>
      <c r="K213" s="22" t="s">
        <v>47</v>
      </c>
      <c r="L213" s="27">
        <v>3</v>
      </c>
      <c r="M213" s="26"/>
      <c r="N213" s="26"/>
      <c r="O213" s="26"/>
      <c r="P213" s="26"/>
      <c r="Q213" s="26"/>
      <c r="R213" s="23">
        <v>1.75</v>
      </c>
      <c r="S213" s="24" t="s">
        <v>53</v>
      </c>
      <c r="T213" s="25">
        <f t="shared" si="30"/>
        <v>5.25</v>
      </c>
      <c r="U213" s="17">
        <f t="shared" si="31"/>
        <v>2.25</v>
      </c>
      <c r="V213" s="23">
        <f t="shared" si="36"/>
        <v>79.299999999999983</v>
      </c>
      <c r="W213" s="20">
        <f t="shared" si="37"/>
        <v>477.90999999999997</v>
      </c>
      <c r="X213" s="21">
        <f t="shared" si="32"/>
        <v>0.16593082379527524</v>
      </c>
      <c r="Y213" s="49">
        <f t="shared" si="33"/>
        <v>0.79299999999999982</v>
      </c>
      <c r="Z213" s="48">
        <f t="shared" si="34"/>
        <v>7929.9999999999982</v>
      </c>
      <c r="AA213" s="24" t="s">
        <v>53</v>
      </c>
      <c r="AS213" s="8">
        <f t="shared" si="38"/>
        <v>211</v>
      </c>
      <c r="AT213" s="8">
        <v>127</v>
      </c>
      <c r="AU213" s="51">
        <f t="shared" si="35"/>
        <v>0.6018957345971564</v>
      </c>
    </row>
    <row r="214" spans="1:47" x14ac:dyDescent="0.2">
      <c r="A214" s="67">
        <v>45656</v>
      </c>
      <c r="B214" s="24" t="s">
        <v>48</v>
      </c>
      <c r="C214" s="26"/>
      <c r="D214" s="22" t="str">
        <f t="shared" si="29"/>
        <v>Mon</v>
      </c>
      <c r="E214" s="26"/>
      <c r="F214" s="24" t="s">
        <v>45</v>
      </c>
      <c r="G214" s="26" t="s">
        <v>215</v>
      </c>
      <c r="H214" s="31" t="s">
        <v>229</v>
      </c>
      <c r="I214" s="24" t="s">
        <v>230</v>
      </c>
      <c r="J214" s="26" t="s">
        <v>45</v>
      </c>
      <c r="K214" s="22" t="s">
        <v>47</v>
      </c>
      <c r="L214" s="27">
        <v>3</v>
      </c>
      <c r="M214" s="26"/>
      <c r="N214" s="26"/>
      <c r="O214" s="26"/>
      <c r="P214" s="26"/>
      <c r="Q214" s="26"/>
      <c r="R214" s="23">
        <v>2.65</v>
      </c>
      <c r="S214" s="24" t="s">
        <v>50</v>
      </c>
      <c r="T214" s="25" t="str">
        <f t="shared" si="30"/>
        <v>0.00</v>
      </c>
      <c r="U214" s="17">
        <f t="shared" si="31"/>
        <v>-3</v>
      </c>
      <c r="V214" s="23">
        <f t="shared" si="36"/>
        <v>76.299999999999983</v>
      </c>
      <c r="W214" s="20">
        <f t="shared" si="37"/>
        <v>480.90999999999997</v>
      </c>
      <c r="X214" s="21">
        <f t="shared" si="32"/>
        <v>0.15865754507080324</v>
      </c>
      <c r="Y214" s="49">
        <f t="shared" si="33"/>
        <v>0.76299999999999979</v>
      </c>
      <c r="Z214" s="48">
        <f t="shared" si="34"/>
        <v>7629.9999999999982</v>
      </c>
      <c r="AA214" s="24" t="s">
        <v>50</v>
      </c>
      <c r="AS214" s="8">
        <f t="shared" si="38"/>
        <v>212</v>
      </c>
      <c r="AT214" s="8">
        <v>127</v>
      </c>
      <c r="AU214" s="51">
        <f t="shared" si="35"/>
        <v>0.59905660377358494</v>
      </c>
    </row>
    <row r="215" spans="1:47" x14ac:dyDescent="0.2">
      <c r="A215" s="67">
        <v>45660</v>
      </c>
      <c r="B215" s="24" t="s">
        <v>48</v>
      </c>
      <c r="C215" s="26"/>
      <c r="D215" s="22" t="str">
        <f t="shared" si="29"/>
        <v>Fri</v>
      </c>
      <c r="E215" s="26"/>
      <c r="F215" s="24" t="s">
        <v>45</v>
      </c>
      <c r="G215" s="26" t="s">
        <v>215</v>
      </c>
      <c r="H215" s="31" t="s">
        <v>229</v>
      </c>
      <c r="I215" s="24" t="s">
        <v>230</v>
      </c>
      <c r="J215" s="26" t="s">
        <v>45</v>
      </c>
      <c r="K215" s="22" t="s">
        <v>297</v>
      </c>
      <c r="L215" s="27">
        <v>2</v>
      </c>
      <c r="M215" s="26"/>
      <c r="N215" s="26"/>
      <c r="O215" s="26"/>
      <c r="P215" s="26"/>
      <c r="Q215" s="26"/>
      <c r="R215" s="23">
        <v>2.7</v>
      </c>
      <c r="S215" s="24" t="s">
        <v>50</v>
      </c>
      <c r="T215" s="25" t="str">
        <f t="shared" si="30"/>
        <v>0.00</v>
      </c>
      <c r="U215" s="17">
        <f t="shared" si="31"/>
        <v>-2</v>
      </c>
      <c r="V215" s="23">
        <f t="shared" si="36"/>
        <v>74.299999999999983</v>
      </c>
      <c r="W215" s="20">
        <f t="shared" si="37"/>
        <v>482.90999999999997</v>
      </c>
      <c r="X215" s="21">
        <f t="shared" si="32"/>
        <v>0.15385889710297981</v>
      </c>
      <c r="Y215" s="49">
        <f t="shared" si="33"/>
        <v>0.74299999999999988</v>
      </c>
      <c r="Z215" s="48">
        <f t="shared" si="34"/>
        <v>7429.9999999999982</v>
      </c>
      <c r="AA215" s="24" t="s">
        <v>50</v>
      </c>
      <c r="AS215" s="8">
        <f t="shared" si="38"/>
        <v>213</v>
      </c>
      <c r="AT215" s="8">
        <v>127</v>
      </c>
      <c r="AU215" s="51">
        <f t="shared" si="35"/>
        <v>0.59624413145539901</v>
      </c>
    </row>
    <row r="216" spans="1:47" x14ac:dyDescent="0.2">
      <c r="A216" s="67">
        <v>45660</v>
      </c>
      <c r="B216" s="24" t="s">
        <v>48</v>
      </c>
      <c r="C216" s="26"/>
      <c r="D216" s="22" t="str">
        <f t="shared" si="29"/>
        <v>Fri</v>
      </c>
      <c r="E216" s="26"/>
      <c r="F216" s="24" t="s">
        <v>45</v>
      </c>
      <c r="G216" s="26" t="s">
        <v>215</v>
      </c>
      <c r="H216" s="31" t="s">
        <v>229</v>
      </c>
      <c r="I216" s="24" t="s">
        <v>298</v>
      </c>
      <c r="J216" s="26" t="s">
        <v>45</v>
      </c>
      <c r="K216" s="22" t="s">
        <v>303</v>
      </c>
      <c r="L216" s="27">
        <v>1</v>
      </c>
      <c r="M216" s="26"/>
      <c r="N216" s="26"/>
      <c r="O216" s="26"/>
      <c r="P216" s="26"/>
      <c r="Q216" s="26"/>
      <c r="R216" s="23">
        <v>5</v>
      </c>
      <c r="S216" s="24" t="s">
        <v>50</v>
      </c>
      <c r="T216" s="25" t="str">
        <f t="shared" si="30"/>
        <v>0.00</v>
      </c>
      <c r="U216" s="17">
        <f t="shared" si="31"/>
        <v>-1</v>
      </c>
      <c r="V216" s="23">
        <f t="shared" si="36"/>
        <v>73.299999999999983</v>
      </c>
      <c r="W216" s="20">
        <f t="shared" si="37"/>
        <v>483.90999999999997</v>
      </c>
      <c r="X216" s="21">
        <f t="shared" si="32"/>
        <v>0.15147444772788327</v>
      </c>
      <c r="Y216" s="49">
        <f t="shared" si="33"/>
        <v>0.73299999999999987</v>
      </c>
      <c r="Z216" s="48">
        <f t="shared" si="34"/>
        <v>7329.9999999999982</v>
      </c>
      <c r="AA216" s="24" t="s">
        <v>50</v>
      </c>
      <c r="AS216" s="8">
        <f t="shared" si="38"/>
        <v>214</v>
      </c>
      <c r="AT216" s="8">
        <v>127</v>
      </c>
      <c r="AU216" s="51">
        <f t="shared" si="35"/>
        <v>0.59345794392523366</v>
      </c>
    </row>
    <row r="217" spans="1:47" x14ac:dyDescent="0.2">
      <c r="A217" s="67">
        <v>45660</v>
      </c>
      <c r="B217" s="24" t="s">
        <v>48</v>
      </c>
      <c r="C217" s="26"/>
      <c r="D217" s="22" t="str">
        <f t="shared" si="29"/>
        <v>Fri</v>
      </c>
      <c r="E217" s="26"/>
      <c r="F217" s="24" t="s">
        <v>45</v>
      </c>
      <c r="G217" s="26" t="s">
        <v>215</v>
      </c>
      <c r="H217" s="31" t="s">
        <v>229</v>
      </c>
      <c r="I217" s="24" t="s">
        <v>299</v>
      </c>
      <c r="J217" s="26" t="s">
        <v>45</v>
      </c>
      <c r="K217" s="22" t="s">
        <v>303</v>
      </c>
      <c r="L217" s="27">
        <v>1</v>
      </c>
      <c r="M217" s="26"/>
      <c r="N217" s="26"/>
      <c r="O217" s="26"/>
      <c r="P217" s="26"/>
      <c r="Q217" s="26"/>
      <c r="R217" s="23">
        <v>13</v>
      </c>
      <c r="S217" s="24" t="s">
        <v>50</v>
      </c>
      <c r="T217" s="25" t="str">
        <f t="shared" si="30"/>
        <v>0.00</v>
      </c>
      <c r="U217" s="17">
        <f t="shared" si="31"/>
        <v>-1</v>
      </c>
      <c r="V217" s="23">
        <f t="shared" si="36"/>
        <v>72.299999999999983</v>
      </c>
      <c r="W217" s="20">
        <f t="shared" si="37"/>
        <v>484.90999999999997</v>
      </c>
      <c r="X217" s="21">
        <f t="shared" si="32"/>
        <v>0.14909983295869333</v>
      </c>
      <c r="Y217" s="49">
        <f t="shared" si="33"/>
        <v>0.72299999999999986</v>
      </c>
      <c r="Z217" s="48">
        <f t="shared" si="34"/>
        <v>7229.9999999999982</v>
      </c>
      <c r="AA217" s="24" t="s">
        <v>50</v>
      </c>
      <c r="AS217" s="8">
        <f t="shared" si="38"/>
        <v>215</v>
      </c>
      <c r="AT217" s="8">
        <v>127</v>
      </c>
      <c r="AU217" s="51">
        <f t="shared" si="35"/>
        <v>0.59069767441860466</v>
      </c>
    </row>
    <row r="218" spans="1:47" x14ac:dyDescent="0.2">
      <c r="A218" s="67">
        <v>45660</v>
      </c>
      <c r="B218" s="24" t="s">
        <v>48</v>
      </c>
      <c r="C218" s="26"/>
      <c r="D218" s="22" t="str">
        <f t="shared" si="29"/>
        <v>Fri</v>
      </c>
      <c r="E218" s="26"/>
      <c r="F218" s="24" t="s">
        <v>45</v>
      </c>
      <c r="G218" s="26" t="s">
        <v>215</v>
      </c>
      <c r="H218" s="31" t="s">
        <v>229</v>
      </c>
      <c r="I218" s="24" t="s">
        <v>300</v>
      </c>
      <c r="J218" s="26" t="s">
        <v>230</v>
      </c>
      <c r="K218" s="22" t="s">
        <v>303</v>
      </c>
      <c r="L218" s="27">
        <v>1</v>
      </c>
      <c r="M218" s="26"/>
      <c r="N218" s="26"/>
      <c r="O218" s="26"/>
      <c r="P218" s="26"/>
      <c r="Q218" s="26"/>
      <c r="R218" s="23">
        <v>4.5</v>
      </c>
      <c r="S218" s="24" t="s">
        <v>50</v>
      </c>
      <c r="T218" s="25" t="str">
        <f t="shared" si="30"/>
        <v>0.00</v>
      </c>
      <c r="U218" s="17">
        <f t="shared" si="31"/>
        <v>-1</v>
      </c>
      <c r="V218" s="23">
        <f t="shared" si="36"/>
        <v>71.299999999999983</v>
      </c>
      <c r="W218" s="20">
        <f t="shared" si="37"/>
        <v>485.90999999999997</v>
      </c>
      <c r="X218" s="21">
        <f t="shared" si="32"/>
        <v>0.146734992076722</v>
      </c>
      <c r="Y218" s="49">
        <f t="shared" si="33"/>
        <v>0.71299999999999986</v>
      </c>
      <c r="Z218" s="48">
        <f t="shared" si="34"/>
        <v>7129.9999999999982</v>
      </c>
      <c r="AA218" s="24" t="s">
        <v>50</v>
      </c>
      <c r="AS218" s="8">
        <f t="shared" si="38"/>
        <v>216</v>
      </c>
      <c r="AT218" s="8">
        <v>127</v>
      </c>
      <c r="AU218" s="51">
        <f t="shared" si="35"/>
        <v>0.58796296296296291</v>
      </c>
    </row>
    <row r="219" spans="1:47" x14ac:dyDescent="0.2">
      <c r="A219" s="67">
        <v>45660</v>
      </c>
      <c r="B219" s="24" t="s">
        <v>48</v>
      </c>
      <c r="C219" s="26"/>
      <c r="D219" s="22" t="str">
        <f t="shared" si="29"/>
        <v>Fri</v>
      </c>
      <c r="E219" s="26"/>
      <c r="F219" s="24" t="s">
        <v>45</v>
      </c>
      <c r="G219" s="26" t="s">
        <v>215</v>
      </c>
      <c r="H219" s="31" t="s">
        <v>229</v>
      </c>
      <c r="I219" s="24" t="s">
        <v>301</v>
      </c>
      <c r="J219" s="26" t="s">
        <v>45</v>
      </c>
      <c r="K219" s="22" t="s">
        <v>303</v>
      </c>
      <c r="L219" s="27">
        <v>1</v>
      </c>
      <c r="M219" s="26"/>
      <c r="N219" s="26"/>
      <c r="O219" s="26"/>
      <c r="P219" s="26"/>
      <c r="Q219" s="26"/>
      <c r="R219" s="23">
        <v>5.5</v>
      </c>
      <c r="S219" s="24" t="s">
        <v>50</v>
      </c>
      <c r="T219" s="25" t="str">
        <f t="shared" si="30"/>
        <v>0.00</v>
      </c>
      <c r="U219" s="17">
        <f t="shared" si="31"/>
        <v>-1</v>
      </c>
      <c r="V219" s="23">
        <f t="shared" si="36"/>
        <v>70.299999999999983</v>
      </c>
      <c r="W219" s="20">
        <f t="shared" si="37"/>
        <v>486.90999999999997</v>
      </c>
      <c r="X219" s="21">
        <f t="shared" si="32"/>
        <v>0.14437986486208948</v>
      </c>
      <c r="Y219" s="49">
        <f t="shared" si="33"/>
        <v>0.70299999999999985</v>
      </c>
      <c r="Z219" s="48">
        <f t="shared" si="34"/>
        <v>7029.9999999999982</v>
      </c>
      <c r="AA219" s="24" t="s">
        <v>50</v>
      </c>
      <c r="AS219" s="8">
        <f t="shared" si="38"/>
        <v>217</v>
      </c>
      <c r="AT219" s="8">
        <v>127</v>
      </c>
      <c r="AU219" s="51">
        <f t="shared" si="35"/>
        <v>0.58525345622119818</v>
      </c>
    </row>
    <row r="220" spans="1:47" x14ac:dyDescent="0.2">
      <c r="A220" s="67">
        <v>45660</v>
      </c>
      <c r="B220" s="24" t="s">
        <v>48</v>
      </c>
      <c r="C220" s="26"/>
      <c r="D220" s="22" t="str">
        <f t="shared" si="29"/>
        <v>Fri</v>
      </c>
      <c r="E220" s="26"/>
      <c r="F220" s="24" t="s">
        <v>45</v>
      </c>
      <c r="G220" s="26" t="s">
        <v>215</v>
      </c>
      <c r="H220" s="31" t="s">
        <v>229</v>
      </c>
      <c r="I220" s="24" t="s">
        <v>302</v>
      </c>
      <c r="J220" s="26" t="s">
        <v>45</v>
      </c>
      <c r="K220" s="22" t="s">
        <v>303</v>
      </c>
      <c r="L220" s="27">
        <v>1</v>
      </c>
      <c r="M220" s="26"/>
      <c r="N220" s="26"/>
      <c r="O220" s="26"/>
      <c r="P220" s="26"/>
      <c r="Q220" s="26"/>
      <c r="R220" s="23">
        <v>12</v>
      </c>
      <c r="S220" s="24" t="s">
        <v>50</v>
      </c>
      <c r="T220" s="25" t="str">
        <f t="shared" si="30"/>
        <v>0.00</v>
      </c>
      <c r="U220" s="17">
        <f t="shared" si="31"/>
        <v>-1</v>
      </c>
      <c r="V220" s="23">
        <f t="shared" si="36"/>
        <v>69.299999999999983</v>
      </c>
      <c r="W220" s="20">
        <f t="shared" si="37"/>
        <v>487.90999999999997</v>
      </c>
      <c r="X220" s="21">
        <f t="shared" si="32"/>
        <v>0.14203439158861264</v>
      </c>
      <c r="Y220" s="49">
        <f t="shared" si="33"/>
        <v>0.69299999999999984</v>
      </c>
      <c r="Z220" s="48">
        <f t="shared" si="34"/>
        <v>6929.9999999999982</v>
      </c>
      <c r="AA220" s="24" t="s">
        <v>50</v>
      </c>
      <c r="AS220" s="8">
        <f t="shared" si="38"/>
        <v>218</v>
      </c>
      <c r="AT220" s="8">
        <v>127</v>
      </c>
      <c r="AU220" s="51">
        <f t="shared" si="35"/>
        <v>0.58256880733944949</v>
      </c>
    </row>
    <row r="221" spans="1:47" x14ac:dyDescent="0.2">
      <c r="A221" s="67">
        <v>45678</v>
      </c>
      <c r="B221" s="24" t="s">
        <v>48</v>
      </c>
      <c r="C221" s="26"/>
      <c r="D221" s="22" t="str">
        <f t="shared" si="29"/>
        <v>Tue</v>
      </c>
      <c r="E221" s="26"/>
      <c r="F221" s="24" t="s">
        <v>45</v>
      </c>
      <c r="G221" s="24" t="s">
        <v>215</v>
      </c>
      <c r="H221" s="31" t="s">
        <v>305</v>
      </c>
      <c r="I221" s="50" t="s">
        <v>306</v>
      </c>
      <c r="J221" s="26" t="s">
        <v>307</v>
      </c>
      <c r="K221" s="22" t="s">
        <v>47</v>
      </c>
      <c r="L221" s="27">
        <v>3</v>
      </c>
      <c r="M221" s="26"/>
      <c r="N221" s="26"/>
      <c r="O221" s="26"/>
      <c r="P221" s="26"/>
      <c r="Q221" s="26"/>
      <c r="R221" s="23">
        <v>1.68</v>
      </c>
      <c r="S221" s="24" t="s">
        <v>53</v>
      </c>
      <c r="T221" s="25">
        <f t="shared" si="30"/>
        <v>5.04</v>
      </c>
      <c r="U221" s="17">
        <f t="shared" si="31"/>
        <v>2.04</v>
      </c>
      <c r="V221" s="23">
        <f t="shared" si="36"/>
        <v>71.339999999999989</v>
      </c>
      <c r="W221" s="20">
        <f t="shared" si="37"/>
        <v>490.90999999999997</v>
      </c>
      <c r="X221" s="21">
        <f t="shared" si="32"/>
        <v>0.14532195310749424</v>
      </c>
      <c r="Y221" s="49">
        <f t="shared" si="33"/>
        <v>0.71339999999999992</v>
      </c>
      <c r="Z221" s="48">
        <f t="shared" si="34"/>
        <v>7133.9999999999991</v>
      </c>
      <c r="AA221" s="24" t="s">
        <v>53</v>
      </c>
      <c r="AS221" s="8">
        <f t="shared" si="38"/>
        <v>219</v>
      </c>
      <c r="AT221" s="8">
        <v>128</v>
      </c>
      <c r="AU221" s="51">
        <f t="shared" si="35"/>
        <v>0.58447488584474883</v>
      </c>
    </row>
    <row r="222" spans="1:47" x14ac:dyDescent="0.2">
      <c r="A222" s="67">
        <v>45679</v>
      </c>
      <c r="B222" s="24" t="s">
        <v>48</v>
      </c>
      <c r="C222" s="26"/>
      <c r="D222" s="22" t="str">
        <f t="shared" si="29"/>
        <v>Wed</v>
      </c>
      <c r="E222" s="26"/>
      <c r="F222" s="24" t="s">
        <v>45</v>
      </c>
      <c r="G222" s="24" t="s">
        <v>215</v>
      </c>
      <c r="H222" s="31" t="s">
        <v>305</v>
      </c>
      <c r="I222" s="24" t="s">
        <v>308</v>
      </c>
      <c r="J222" s="26" t="s">
        <v>309</v>
      </c>
      <c r="K222" s="22" t="s">
        <v>47</v>
      </c>
      <c r="L222" s="27">
        <v>3</v>
      </c>
      <c r="M222" s="26"/>
      <c r="N222" s="26"/>
      <c r="O222" s="26"/>
      <c r="P222" s="26"/>
      <c r="Q222" s="26"/>
      <c r="R222" s="23">
        <v>1.7</v>
      </c>
      <c r="S222" s="24" t="s">
        <v>50</v>
      </c>
      <c r="T222" s="25" t="str">
        <f t="shared" si="30"/>
        <v>0.00</v>
      </c>
      <c r="U222" s="17">
        <f t="shared" si="31"/>
        <v>-3</v>
      </c>
      <c r="V222" s="23">
        <f t="shared" si="36"/>
        <v>68.339999999999989</v>
      </c>
      <c r="W222" s="20">
        <f t="shared" si="37"/>
        <v>493.90999999999997</v>
      </c>
      <c r="X222" s="21">
        <f t="shared" si="32"/>
        <v>0.13836528922273286</v>
      </c>
      <c r="Y222" s="49">
        <f t="shared" si="33"/>
        <v>0.6833999999999999</v>
      </c>
      <c r="Z222" s="48">
        <f t="shared" si="34"/>
        <v>6833.9999999999991</v>
      </c>
      <c r="AA222" s="24" t="s">
        <v>50</v>
      </c>
      <c r="AS222" s="8">
        <f t="shared" si="38"/>
        <v>220</v>
      </c>
      <c r="AT222" s="8">
        <v>128</v>
      </c>
      <c r="AU222" s="51">
        <f t="shared" si="35"/>
        <v>0.58181818181818179</v>
      </c>
    </row>
    <row r="223" spans="1:47" x14ac:dyDescent="0.2">
      <c r="A223" s="67">
        <v>45681</v>
      </c>
      <c r="B223" s="24" t="s">
        <v>48</v>
      </c>
      <c r="C223" s="26"/>
      <c r="D223" s="22" t="str">
        <f t="shared" si="29"/>
        <v>Fri</v>
      </c>
      <c r="E223" s="26"/>
      <c r="F223" s="24" t="s">
        <v>45</v>
      </c>
      <c r="G223" s="24" t="s">
        <v>215</v>
      </c>
      <c r="H223" s="31" t="s">
        <v>305</v>
      </c>
      <c r="I223" s="24" t="s">
        <v>307</v>
      </c>
      <c r="J223" s="26" t="s">
        <v>310</v>
      </c>
      <c r="K223" s="22" t="s">
        <v>47</v>
      </c>
      <c r="L223" s="27">
        <v>3</v>
      </c>
      <c r="M223" s="26"/>
      <c r="N223" s="26"/>
      <c r="O223" s="26"/>
      <c r="P223" s="26"/>
      <c r="Q223" s="26"/>
      <c r="R223" s="23">
        <v>1.91</v>
      </c>
      <c r="S223" s="24" t="s">
        <v>50</v>
      </c>
      <c r="T223" s="25" t="str">
        <f t="shared" si="30"/>
        <v>0.00</v>
      </c>
      <c r="U223" s="17">
        <f t="shared" si="31"/>
        <v>-3</v>
      </c>
      <c r="V223" s="23">
        <f t="shared" si="36"/>
        <v>65.339999999999989</v>
      </c>
      <c r="W223" s="20">
        <f t="shared" si="37"/>
        <v>496.90999999999997</v>
      </c>
      <c r="X223" s="21">
        <f t="shared" si="32"/>
        <v>0.13149262441890885</v>
      </c>
      <c r="Y223" s="49">
        <f t="shared" si="33"/>
        <v>0.65339999999999987</v>
      </c>
      <c r="Z223" s="48">
        <f t="shared" si="34"/>
        <v>6533.9999999999991</v>
      </c>
      <c r="AA223" s="24" t="s">
        <v>50</v>
      </c>
      <c r="AS223" s="8">
        <f t="shared" si="38"/>
        <v>221</v>
      </c>
      <c r="AT223" s="8">
        <v>128</v>
      </c>
      <c r="AU223" s="51">
        <f t="shared" si="35"/>
        <v>0.579185520361991</v>
      </c>
    </row>
    <row r="224" spans="1:47" x14ac:dyDescent="0.2">
      <c r="A224" s="67">
        <v>45684</v>
      </c>
      <c r="B224" s="24" t="s">
        <v>48</v>
      </c>
      <c r="C224" s="26"/>
      <c r="D224" s="22" t="str">
        <f t="shared" si="29"/>
        <v>Mon</v>
      </c>
      <c r="E224" s="26"/>
      <c r="F224" s="24" t="s">
        <v>45</v>
      </c>
      <c r="G224" s="24" t="s">
        <v>215</v>
      </c>
      <c r="H224" s="31" t="s">
        <v>305</v>
      </c>
      <c r="I224" s="50" t="s">
        <v>306</v>
      </c>
      <c r="J224" s="26" t="s">
        <v>311</v>
      </c>
      <c r="K224" s="22" t="s">
        <v>47</v>
      </c>
      <c r="L224" s="27">
        <v>3</v>
      </c>
      <c r="M224" s="26"/>
      <c r="N224" s="26"/>
      <c r="O224" s="26"/>
      <c r="P224" s="26"/>
      <c r="Q224" s="26"/>
      <c r="R224" s="23">
        <v>1.65</v>
      </c>
      <c r="S224" s="24" t="s">
        <v>53</v>
      </c>
      <c r="T224" s="25">
        <f t="shared" si="30"/>
        <v>4.95</v>
      </c>
      <c r="U224" s="17">
        <f t="shared" si="31"/>
        <v>1.9500000000000002</v>
      </c>
      <c r="V224" s="23">
        <f t="shared" si="36"/>
        <v>67.289999999999992</v>
      </c>
      <c r="W224" s="20">
        <f t="shared" si="37"/>
        <v>499.90999999999997</v>
      </c>
      <c r="X224" s="21">
        <f t="shared" si="32"/>
        <v>0.134604228761177</v>
      </c>
      <c r="Y224" s="49">
        <f t="shared" si="33"/>
        <v>0.67289999999999994</v>
      </c>
      <c r="Z224" s="48">
        <f t="shared" si="34"/>
        <v>6728.9999999999991</v>
      </c>
      <c r="AA224" s="24" t="s">
        <v>53</v>
      </c>
      <c r="AS224" s="8">
        <f t="shared" si="38"/>
        <v>222</v>
      </c>
      <c r="AT224" s="8">
        <v>131</v>
      </c>
      <c r="AU224" s="51">
        <f t="shared" si="35"/>
        <v>0.59009009009009006</v>
      </c>
    </row>
    <row r="225" spans="1:47" x14ac:dyDescent="0.2">
      <c r="A225" s="67">
        <v>45684</v>
      </c>
      <c r="B225" s="24" t="s">
        <v>48</v>
      </c>
      <c r="C225" s="26"/>
      <c r="D225" s="22" t="str">
        <f t="shared" si="29"/>
        <v>Mon</v>
      </c>
      <c r="E225" s="26"/>
      <c r="F225" s="24" t="s">
        <v>45</v>
      </c>
      <c r="G225" s="24" t="s">
        <v>215</v>
      </c>
      <c r="H225" s="31" t="s">
        <v>305</v>
      </c>
      <c r="I225" s="50" t="s">
        <v>313</v>
      </c>
      <c r="J225" s="26" t="s">
        <v>311</v>
      </c>
      <c r="K225" s="22" t="s">
        <v>303</v>
      </c>
      <c r="L225" s="27">
        <v>1</v>
      </c>
      <c r="M225" s="26"/>
      <c r="N225" s="26"/>
      <c r="O225" s="26"/>
      <c r="P225" s="26"/>
      <c r="Q225" s="26"/>
      <c r="R225" s="23">
        <v>4.75</v>
      </c>
      <c r="S225" s="24" t="s">
        <v>53</v>
      </c>
      <c r="T225" s="25">
        <f t="shared" si="30"/>
        <v>4.75</v>
      </c>
      <c r="U225" s="17">
        <f t="shared" si="31"/>
        <v>3.75</v>
      </c>
      <c r="V225" s="23">
        <f t="shared" si="36"/>
        <v>71.039999999999992</v>
      </c>
      <c r="W225" s="20">
        <f t="shared" si="37"/>
        <v>500.90999999999997</v>
      </c>
      <c r="X225" s="21">
        <f t="shared" si="32"/>
        <v>0.14182188417080913</v>
      </c>
      <c r="Y225" s="49">
        <f t="shared" si="33"/>
        <v>0.71039999999999992</v>
      </c>
      <c r="Z225" s="48">
        <f t="shared" si="34"/>
        <v>7103.9999999999991</v>
      </c>
      <c r="AA225" s="24" t="s">
        <v>53</v>
      </c>
      <c r="AS225" s="8">
        <f t="shared" si="38"/>
        <v>223</v>
      </c>
      <c r="AT225" s="8">
        <v>132</v>
      </c>
      <c r="AU225" s="51">
        <f t="shared" si="35"/>
        <v>0.59192825112107628</v>
      </c>
    </row>
    <row r="226" spans="1:47" x14ac:dyDescent="0.2">
      <c r="A226" s="67">
        <v>45684</v>
      </c>
      <c r="B226" s="24" t="s">
        <v>48</v>
      </c>
      <c r="C226" s="26"/>
      <c r="D226" s="22" t="str">
        <f t="shared" si="29"/>
        <v>Mon</v>
      </c>
      <c r="E226" s="26"/>
      <c r="F226" s="24" t="s">
        <v>45</v>
      </c>
      <c r="G226" s="24" t="s">
        <v>215</v>
      </c>
      <c r="H226" s="31" t="s">
        <v>305</v>
      </c>
      <c r="I226" s="24" t="s">
        <v>314</v>
      </c>
      <c r="J226" s="26" t="s">
        <v>311</v>
      </c>
      <c r="K226" s="22" t="s">
        <v>303</v>
      </c>
      <c r="L226" s="27">
        <v>1</v>
      </c>
      <c r="M226" s="26"/>
      <c r="N226" s="26"/>
      <c r="O226" s="26"/>
      <c r="P226" s="26"/>
      <c r="Q226" s="26"/>
      <c r="R226" s="23">
        <v>6.25</v>
      </c>
      <c r="S226" s="24" t="s">
        <v>50</v>
      </c>
      <c r="T226" s="25" t="str">
        <f t="shared" si="30"/>
        <v>0.00</v>
      </c>
      <c r="U226" s="17">
        <f t="shared" si="31"/>
        <v>-1</v>
      </c>
      <c r="V226" s="23">
        <f t="shared" si="36"/>
        <v>70.039999999999992</v>
      </c>
      <c r="W226" s="20">
        <f t="shared" si="37"/>
        <v>501.90999999999997</v>
      </c>
      <c r="X226" s="21">
        <f t="shared" si="32"/>
        <v>0.1395469307246319</v>
      </c>
      <c r="Y226" s="49">
        <f t="shared" si="33"/>
        <v>0.70039999999999991</v>
      </c>
      <c r="Z226" s="48">
        <f t="shared" si="34"/>
        <v>7003.9999999999991</v>
      </c>
      <c r="AA226" s="24" t="s">
        <v>50</v>
      </c>
      <c r="AS226" s="8">
        <f t="shared" si="38"/>
        <v>224</v>
      </c>
      <c r="AT226" s="8">
        <v>132</v>
      </c>
      <c r="AU226" s="51">
        <f t="shared" si="35"/>
        <v>0.5892857142857143</v>
      </c>
    </row>
    <row r="227" spans="1:47" x14ac:dyDescent="0.2">
      <c r="A227" s="67">
        <v>45684</v>
      </c>
      <c r="B227" s="24" t="s">
        <v>48</v>
      </c>
      <c r="C227" s="26"/>
      <c r="D227" s="22" t="str">
        <f t="shared" si="29"/>
        <v>Mon</v>
      </c>
      <c r="E227" s="26"/>
      <c r="F227" s="24" t="s">
        <v>45</v>
      </c>
      <c r="G227" s="24" t="s">
        <v>215</v>
      </c>
      <c r="H227" s="31" t="s">
        <v>305</v>
      </c>
      <c r="I227" s="24" t="s">
        <v>315</v>
      </c>
      <c r="J227" s="26" t="s">
        <v>311</v>
      </c>
      <c r="K227" s="22" t="s">
        <v>303</v>
      </c>
      <c r="L227" s="27">
        <v>0.5</v>
      </c>
      <c r="M227" s="26"/>
      <c r="N227" s="26"/>
      <c r="O227" s="26"/>
      <c r="P227" s="26"/>
      <c r="Q227" s="26"/>
      <c r="R227" s="23">
        <v>51</v>
      </c>
      <c r="S227" s="24" t="s">
        <v>50</v>
      </c>
      <c r="T227" s="25" t="str">
        <f t="shared" si="30"/>
        <v>0.00</v>
      </c>
      <c r="U227" s="17">
        <f t="shared" si="31"/>
        <v>-0.5</v>
      </c>
      <c r="V227" s="23">
        <f t="shared" si="36"/>
        <v>69.539999999999992</v>
      </c>
      <c r="W227" s="20">
        <f t="shared" si="37"/>
        <v>502.40999999999997</v>
      </c>
      <c r="X227" s="21">
        <f t="shared" si="32"/>
        <v>0.1384128500626978</v>
      </c>
      <c r="Y227" s="49">
        <f t="shared" si="33"/>
        <v>0.69539999999999991</v>
      </c>
      <c r="Z227" s="48">
        <f t="shared" si="34"/>
        <v>6953.9999999999991</v>
      </c>
      <c r="AA227" s="24" t="s">
        <v>50</v>
      </c>
      <c r="AS227" s="8">
        <f t="shared" si="38"/>
        <v>225</v>
      </c>
      <c r="AT227" s="8">
        <v>132</v>
      </c>
      <c r="AU227" s="51">
        <f t="shared" si="35"/>
        <v>0.58666666666666667</v>
      </c>
    </row>
    <row r="228" spans="1:47" x14ac:dyDescent="0.2">
      <c r="A228" s="67">
        <v>45684</v>
      </c>
      <c r="B228" s="24" t="s">
        <v>48</v>
      </c>
      <c r="C228" s="26"/>
      <c r="D228" s="22" t="str">
        <f t="shared" si="29"/>
        <v>Mon</v>
      </c>
      <c r="E228" s="26"/>
      <c r="F228" s="24" t="s">
        <v>45</v>
      </c>
      <c r="G228" s="24" t="s">
        <v>215</v>
      </c>
      <c r="H228" s="31" t="s">
        <v>305</v>
      </c>
      <c r="I228" s="24" t="s">
        <v>312</v>
      </c>
      <c r="J228" s="26" t="s">
        <v>311</v>
      </c>
      <c r="K228" s="22" t="s">
        <v>303</v>
      </c>
      <c r="L228" s="27">
        <v>0.5</v>
      </c>
      <c r="M228" s="26"/>
      <c r="N228" s="26"/>
      <c r="O228" s="26"/>
      <c r="P228" s="26"/>
      <c r="Q228" s="26"/>
      <c r="R228" s="23">
        <v>101</v>
      </c>
      <c r="S228" s="24" t="s">
        <v>50</v>
      </c>
      <c r="T228" s="25" t="str">
        <f t="shared" si="30"/>
        <v>0.00</v>
      </c>
      <c r="U228" s="17">
        <f t="shared" si="31"/>
        <v>-0.5</v>
      </c>
      <c r="V228" s="23">
        <f t="shared" si="36"/>
        <v>69.039999999999992</v>
      </c>
      <c r="W228" s="20">
        <f t="shared" si="37"/>
        <v>502.90999999999997</v>
      </c>
      <c r="X228" s="21">
        <f t="shared" si="32"/>
        <v>0.13728102443777215</v>
      </c>
      <c r="Y228" s="49">
        <f t="shared" si="33"/>
        <v>0.6903999999999999</v>
      </c>
      <c r="Z228" s="48">
        <f t="shared" si="34"/>
        <v>6903.9999999999991</v>
      </c>
      <c r="AA228" s="24" t="s">
        <v>50</v>
      </c>
      <c r="AS228" s="8">
        <f t="shared" si="38"/>
        <v>226</v>
      </c>
      <c r="AT228" s="8">
        <v>132</v>
      </c>
      <c r="AU228" s="51">
        <f t="shared" si="35"/>
        <v>0.58407079646017701</v>
      </c>
    </row>
    <row r="229" spans="1:47" x14ac:dyDescent="0.2">
      <c r="A229" s="67">
        <v>45718</v>
      </c>
      <c r="B229" s="24" t="s">
        <v>48</v>
      </c>
      <c r="C229" s="26"/>
      <c r="D229" s="22" t="str">
        <f t="shared" si="29"/>
        <v>Sun</v>
      </c>
      <c r="E229" s="26"/>
      <c r="F229" s="24" t="s">
        <v>45</v>
      </c>
      <c r="G229" s="24" t="s">
        <v>46</v>
      </c>
      <c r="H229" s="47" t="s">
        <v>51</v>
      </c>
      <c r="I229" s="24" t="s">
        <v>56</v>
      </c>
      <c r="J229" s="26" t="s">
        <v>118</v>
      </c>
      <c r="K229" s="22" t="s">
        <v>47</v>
      </c>
      <c r="L229" s="27">
        <v>10</v>
      </c>
      <c r="M229" s="26"/>
      <c r="N229" s="26"/>
      <c r="O229" s="26"/>
      <c r="P229" s="26"/>
      <c r="Q229" s="26"/>
      <c r="R229" s="23">
        <v>2.65</v>
      </c>
      <c r="S229" s="24" t="s">
        <v>50</v>
      </c>
      <c r="T229" s="25" t="str">
        <f t="shared" si="30"/>
        <v>0.00</v>
      </c>
      <c r="U229" s="17">
        <f t="shared" si="31"/>
        <v>-10</v>
      </c>
      <c r="V229" s="23">
        <f t="shared" si="36"/>
        <v>59.039999999999992</v>
      </c>
      <c r="W229" s="20">
        <f t="shared" si="37"/>
        <v>512.91</v>
      </c>
      <c r="X229" s="21">
        <f t="shared" si="32"/>
        <v>0.11510791366906474</v>
      </c>
      <c r="Y229" s="49">
        <f t="shared" si="33"/>
        <v>0.59039999999999992</v>
      </c>
      <c r="Z229" s="48">
        <f t="shared" si="34"/>
        <v>5903.9999999999991</v>
      </c>
      <c r="AA229" s="24" t="s">
        <v>50</v>
      </c>
      <c r="AS229" s="8">
        <f t="shared" si="38"/>
        <v>227</v>
      </c>
      <c r="AT229" s="8">
        <v>132</v>
      </c>
      <c r="AU229" s="51">
        <f t="shared" si="35"/>
        <v>0.58149779735682816</v>
      </c>
    </row>
    <row r="230" spans="1:47" x14ac:dyDescent="0.2">
      <c r="A230" s="67">
        <v>45722</v>
      </c>
      <c r="B230" s="24" t="s">
        <v>48</v>
      </c>
      <c r="D230" s="22" t="str">
        <f t="shared" si="29"/>
        <v>Thu</v>
      </c>
      <c r="F230" s="24" t="s">
        <v>45</v>
      </c>
      <c r="G230" s="24" t="s">
        <v>46</v>
      </c>
      <c r="H230" s="47" t="s">
        <v>51</v>
      </c>
      <c r="I230" s="50" t="s">
        <v>58</v>
      </c>
      <c r="J230" s="24" t="s">
        <v>68</v>
      </c>
      <c r="K230" s="8">
        <v>-5.5</v>
      </c>
      <c r="L230" s="44">
        <v>2</v>
      </c>
      <c r="R230" s="44">
        <v>1.9</v>
      </c>
      <c r="S230" s="24" t="s">
        <v>53</v>
      </c>
      <c r="T230" s="25">
        <f t="shared" si="30"/>
        <v>3.8</v>
      </c>
      <c r="U230" s="17">
        <f t="shared" si="31"/>
        <v>1.7999999999999998</v>
      </c>
      <c r="V230" s="23">
        <f t="shared" si="36"/>
        <v>60.839999999999989</v>
      </c>
      <c r="W230" s="20">
        <f t="shared" si="37"/>
        <v>514.91</v>
      </c>
      <c r="X230" s="21">
        <f t="shared" si="32"/>
        <v>0.11815657105125166</v>
      </c>
      <c r="Y230" s="49">
        <f t="shared" si="33"/>
        <v>0.60839999999999994</v>
      </c>
      <c r="Z230" s="48">
        <f t="shared" si="34"/>
        <v>6083.9999999999991</v>
      </c>
      <c r="AA230" s="24" t="s">
        <v>53</v>
      </c>
      <c r="AS230" s="8">
        <f t="shared" si="38"/>
        <v>228</v>
      </c>
      <c r="AT230" s="8">
        <v>133</v>
      </c>
      <c r="AU230" s="51">
        <f t="shared" si="35"/>
        <v>0.58333333333333337</v>
      </c>
    </row>
    <row r="231" spans="1:47" x14ac:dyDescent="0.2">
      <c r="A231" s="67">
        <v>45722</v>
      </c>
      <c r="B231" s="24" t="s">
        <v>48</v>
      </c>
      <c r="D231" s="22" t="str">
        <f t="shared" si="29"/>
        <v>Thu</v>
      </c>
      <c r="F231" s="24" t="s">
        <v>45</v>
      </c>
      <c r="G231" s="24" t="s">
        <v>46</v>
      </c>
      <c r="H231" s="47" t="s">
        <v>51</v>
      </c>
      <c r="I231" s="24" t="s">
        <v>62</v>
      </c>
      <c r="J231" s="24" t="s">
        <v>65</v>
      </c>
      <c r="K231" s="8">
        <v>-2.5</v>
      </c>
      <c r="L231" s="44">
        <v>2</v>
      </c>
      <c r="R231" s="44">
        <v>1.93</v>
      </c>
      <c r="S231" s="24" t="s">
        <v>50</v>
      </c>
      <c r="T231" s="25" t="str">
        <f t="shared" si="30"/>
        <v>0.00</v>
      </c>
      <c r="U231" s="17">
        <f t="shared" si="31"/>
        <v>-2</v>
      </c>
      <c r="V231" s="23">
        <f t="shared" si="36"/>
        <v>58.839999999999989</v>
      </c>
      <c r="W231" s="20">
        <f t="shared" si="37"/>
        <v>516.91</v>
      </c>
      <c r="X231" s="21">
        <f t="shared" si="32"/>
        <v>0.11383026058694935</v>
      </c>
      <c r="Y231" s="49">
        <f t="shared" si="33"/>
        <v>0.58839999999999992</v>
      </c>
      <c r="Z231" s="48">
        <f t="shared" si="34"/>
        <v>5883.9999999999991</v>
      </c>
      <c r="AA231" s="24" t="s">
        <v>50</v>
      </c>
      <c r="AS231" s="8">
        <f t="shared" si="38"/>
        <v>229</v>
      </c>
      <c r="AT231" s="8">
        <v>133</v>
      </c>
      <c r="AU231" s="51">
        <f t="shared" si="35"/>
        <v>0.58078602620087338</v>
      </c>
    </row>
    <row r="232" spans="1:47" x14ac:dyDescent="0.2">
      <c r="A232" s="67">
        <v>45724</v>
      </c>
      <c r="B232" s="24" t="s">
        <v>48</v>
      </c>
      <c r="D232" s="22" t="str">
        <f t="shared" si="29"/>
        <v>Sat</v>
      </c>
      <c r="F232" s="24" t="s">
        <v>45</v>
      </c>
      <c r="G232" s="24" t="s">
        <v>46</v>
      </c>
      <c r="H232" s="47" t="s">
        <v>51</v>
      </c>
      <c r="I232" s="24" t="s">
        <v>120</v>
      </c>
      <c r="J232" s="24" t="s">
        <v>55</v>
      </c>
      <c r="K232" s="8">
        <v>-2.5</v>
      </c>
      <c r="L232" s="44">
        <v>2</v>
      </c>
      <c r="R232" s="44">
        <v>2</v>
      </c>
      <c r="S232" s="24" t="s">
        <v>50</v>
      </c>
      <c r="T232" s="25" t="str">
        <f t="shared" si="30"/>
        <v>0.00</v>
      </c>
      <c r="U232" s="17">
        <f t="shared" si="31"/>
        <v>-2</v>
      </c>
      <c r="V232" s="23">
        <f t="shared" si="36"/>
        <v>56.839999999999989</v>
      </c>
      <c r="W232" s="20">
        <f t="shared" si="37"/>
        <v>518.91</v>
      </c>
      <c r="X232" s="21">
        <f t="shared" si="32"/>
        <v>0.10953729933899904</v>
      </c>
      <c r="Y232" s="49">
        <f t="shared" si="33"/>
        <v>0.56839999999999991</v>
      </c>
      <c r="Z232" s="48">
        <f t="shared" si="34"/>
        <v>5683.9999999999991</v>
      </c>
      <c r="AA232" s="24" t="s">
        <v>50</v>
      </c>
      <c r="AS232" s="8">
        <f t="shared" si="38"/>
        <v>230</v>
      </c>
      <c r="AT232" s="8">
        <v>133</v>
      </c>
      <c r="AU232" s="51">
        <f t="shared" si="35"/>
        <v>0.57826086956521738</v>
      </c>
    </row>
    <row r="233" spans="1:47" x14ac:dyDescent="0.2">
      <c r="A233" s="67">
        <v>45725</v>
      </c>
      <c r="B233" s="24" t="s">
        <v>48</v>
      </c>
      <c r="D233" s="22" t="str">
        <f t="shared" si="29"/>
        <v>Sun</v>
      </c>
      <c r="E233" s="26"/>
      <c r="F233" s="24" t="s">
        <v>45</v>
      </c>
      <c r="G233" s="24" t="s">
        <v>46</v>
      </c>
      <c r="H233" s="47" t="s">
        <v>51</v>
      </c>
      <c r="I233" s="50" t="s">
        <v>72</v>
      </c>
      <c r="J233" s="26" t="s">
        <v>119</v>
      </c>
      <c r="K233" s="22">
        <v>-16.5</v>
      </c>
      <c r="L233" s="27">
        <v>2</v>
      </c>
      <c r="M233" s="27"/>
      <c r="N233" s="27"/>
      <c r="O233" s="27"/>
      <c r="P233" s="27"/>
      <c r="Q233" s="27"/>
      <c r="R233" s="23">
        <v>1.91</v>
      </c>
      <c r="S233" s="24" t="s">
        <v>53</v>
      </c>
      <c r="T233" s="25">
        <f t="shared" si="30"/>
        <v>3.82</v>
      </c>
      <c r="U233" s="17">
        <f t="shared" si="31"/>
        <v>1.8199999999999998</v>
      </c>
      <c r="V233" s="23">
        <f t="shared" si="36"/>
        <v>58.659999999999989</v>
      </c>
      <c r="W233" s="20">
        <f t="shared" si="37"/>
        <v>520.91</v>
      </c>
      <c r="X233" s="21">
        <f t="shared" si="32"/>
        <v>0.11261062371618896</v>
      </c>
      <c r="Y233" s="49">
        <f t="shared" si="33"/>
        <v>0.5865999999999999</v>
      </c>
      <c r="Z233" s="48">
        <f t="shared" si="34"/>
        <v>5865.9999999999991</v>
      </c>
      <c r="AA233" s="24" t="s">
        <v>53</v>
      </c>
      <c r="AS233" s="8">
        <f t="shared" si="38"/>
        <v>231</v>
      </c>
      <c r="AT233" s="8">
        <v>134</v>
      </c>
      <c r="AU233" s="51">
        <f t="shared" si="35"/>
        <v>0.58008658008658009</v>
      </c>
    </row>
    <row r="234" spans="1:47" x14ac:dyDescent="0.2">
      <c r="A234" s="67">
        <v>45725</v>
      </c>
      <c r="B234" s="24" t="s">
        <v>48</v>
      </c>
      <c r="D234" s="22" t="str">
        <f t="shared" si="29"/>
        <v>Sun</v>
      </c>
      <c r="F234" s="24" t="s">
        <v>45</v>
      </c>
      <c r="G234" s="24" t="s">
        <v>46</v>
      </c>
      <c r="H234" s="47" t="s">
        <v>51</v>
      </c>
      <c r="I234" s="50" t="s">
        <v>327</v>
      </c>
      <c r="J234" s="26" t="s">
        <v>121</v>
      </c>
      <c r="K234" s="24" t="s">
        <v>59</v>
      </c>
      <c r="L234" s="44">
        <v>3</v>
      </c>
      <c r="R234" s="44">
        <v>2</v>
      </c>
      <c r="S234" s="24" t="s">
        <v>53</v>
      </c>
      <c r="T234" s="25">
        <f t="shared" si="30"/>
        <v>6</v>
      </c>
      <c r="U234" s="17">
        <f t="shared" si="31"/>
        <v>3</v>
      </c>
      <c r="V234" s="23">
        <f t="shared" si="36"/>
        <v>61.659999999999989</v>
      </c>
      <c r="W234" s="20">
        <f t="shared" si="37"/>
        <v>523.91</v>
      </c>
      <c r="X234" s="21">
        <f t="shared" si="32"/>
        <v>0.11769196999484643</v>
      </c>
      <c r="Y234" s="49">
        <f t="shared" si="33"/>
        <v>0.61659999999999993</v>
      </c>
      <c r="Z234" s="48">
        <f t="shared" si="34"/>
        <v>6165.9999999999991</v>
      </c>
      <c r="AA234" s="24" t="s">
        <v>53</v>
      </c>
      <c r="AS234" s="8">
        <f t="shared" si="38"/>
        <v>232</v>
      </c>
      <c r="AT234" s="8">
        <v>135</v>
      </c>
      <c r="AU234" s="51">
        <f t="shared" si="35"/>
        <v>0.5818965517241379</v>
      </c>
    </row>
    <row r="235" spans="1:47" x14ac:dyDescent="0.2">
      <c r="A235" s="67">
        <v>45725</v>
      </c>
      <c r="B235" s="24" t="s">
        <v>48</v>
      </c>
      <c r="D235" s="22" t="str">
        <f t="shared" si="29"/>
        <v>Sun</v>
      </c>
      <c r="F235" s="24" t="s">
        <v>45</v>
      </c>
      <c r="G235" s="24" t="s">
        <v>46</v>
      </c>
      <c r="H235" s="47" t="s">
        <v>51</v>
      </c>
      <c r="I235" s="24" t="s">
        <v>326</v>
      </c>
      <c r="J235" s="24" t="s">
        <v>121</v>
      </c>
      <c r="K235" s="24" t="s">
        <v>59</v>
      </c>
      <c r="L235" s="44">
        <v>2</v>
      </c>
      <c r="R235" s="44">
        <v>4.66</v>
      </c>
      <c r="S235" s="24" t="s">
        <v>50</v>
      </c>
      <c r="T235" s="25" t="str">
        <f t="shared" si="30"/>
        <v>0.00</v>
      </c>
      <c r="U235" s="17">
        <f t="shared" si="31"/>
        <v>-2</v>
      </c>
      <c r="V235" s="23">
        <f t="shared" si="36"/>
        <v>59.659999999999989</v>
      </c>
      <c r="W235" s="20">
        <f t="shared" si="37"/>
        <v>525.91</v>
      </c>
      <c r="X235" s="21">
        <f t="shared" si="32"/>
        <v>0.11344146336825692</v>
      </c>
      <c r="Y235" s="49">
        <f t="shared" si="33"/>
        <v>0.59659999999999991</v>
      </c>
      <c r="Z235" s="48">
        <f t="shared" si="34"/>
        <v>5965.9999999999991</v>
      </c>
      <c r="AA235" s="24" t="s">
        <v>50</v>
      </c>
      <c r="AS235" s="8">
        <f t="shared" si="38"/>
        <v>233</v>
      </c>
      <c r="AT235" s="8">
        <v>135</v>
      </c>
      <c r="AU235" s="51">
        <f t="shared" si="35"/>
        <v>0.57939914163090134</v>
      </c>
    </row>
    <row r="236" spans="1:47" x14ac:dyDescent="0.2">
      <c r="A236" s="67">
        <v>45725</v>
      </c>
      <c r="B236" s="24" t="s">
        <v>48</v>
      </c>
      <c r="D236" s="22" t="str">
        <f t="shared" si="29"/>
        <v>Sun</v>
      </c>
      <c r="F236" s="24" t="s">
        <v>45</v>
      </c>
      <c r="G236" s="26" t="s">
        <v>215</v>
      </c>
      <c r="H236" s="31" t="s">
        <v>316</v>
      </c>
      <c r="I236" s="24" t="s">
        <v>234</v>
      </c>
      <c r="J236" s="24" t="s">
        <v>121</v>
      </c>
      <c r="K236" s="22" t="s">
        <v>47</v>
      </c>
      <c r="L236" s="44">
        <v>1</v>
      </c>
      <c r="R236" s="44">
        <v>11</v>
      </c>
      <c r="S236" s="24" t="s">
        <v>50</v>
      </c>
      <c r="T236" s="25" t="str">
        <f t="shared" si="30"/>
        <v>0.00</v>
      </c>
      <c r="U236" s="17">
        <f t="shared" si="31"/>
        <v>-1</v>
      </c>
      <c r="V236" s="23">
        <f t="shared" si="36"/>
        <v>58.659999999999989</v>
      </c>
      <c r="W236" s="20">
        <f t="shared" si="37"/>
        <v>526.91</v>
      </c>
      <c r="X236" s="21">
        <f t="shared" si="32"/>
        <v>0.1113283103376288</v>
      </c>
      <c r="Y236" s="49">
        <f t="shared" si="33"/>
        <v>0.5865999999999999</v>
      </c>
      <c r="Z236" s="48">
        <f t="shared" si="34"/>
        <v>5865.9999999999991</v>
      </c>
      <c r="AA236" s="24" t="s">
        <v>50</v>
      </c>
      <c r="AS236" s="8">
        <f t="shared" si="38"/>
        <v>234</v>
      </c>
      <c r="AT236" s="8">
        <v>135</v>
      </c>
      <c r="AU236" s="51">
        <f t="shared" si="35"/>
        <v>0.57692307692307687</v>
      </c>
    </row>
    <row r="237" spans="1:47" x14ac:dyDescent="0.2">
      <c r="A237" s="67">
        <v>45725</v>
      </c>
      <c r="B237" s="24" t="s">
        <v>48</v>
      </c>
      <c r="D237" s="22" t="str">
        <f t="shared" si="29"/>
        <v>Sun</v>
      </c>
      <c r="F237" s="24" t="s">
        <v>45</v>
      </c>
      <c r="G237" s="26" t="s">
        <v>215</v>
      </c>
      <c r="H237" s="31" t="s">
        <v>316</v>
      </c>
      <c r="I237" s="24" t="s">
        <v>317</v>
      </c>
      <c r="J237" s="24" t="s">
        <v>121</v>
      </c>
      <c r="K237" s="22" t="s">
        <v>47</v>
      </c>
      <c r="L237" s="44">
        <v>0.5</v>
      </c>
      <c r="R237" s="44">
        <v>26</v>
      </c>
      <c r="S237" s="24" t="s">
        <v>50</v>
      </c>
      <c r="T237" s="25" t="str">
        <f t="shared" si="30"/>
        <v>0.00</v>
      </c>
      <c r="U237" s="17">
        <f t="shared" si="31"/>
        <v>-0.5</v>
      </c>
      <c r="V237" s="23">
        <f t="shared" si="36"/>
        <v>58.159999999999989</v>
      </c>
      <c r="W237" s="20">
        <f t="shared" si="37"/>
        <v>527.41</v>
      </c>
      <c r="X237" s="21">
        <f t="shared" si="32"/>
        <v>0.11027473881799738</v>
      </c>
      <c r="Y237" s="49">
        <f t="shared" si="33"/>
        <v>0.58159999999999989</v>
      </c>
      <c r="Z237" s="48">
        <f t="shared" si="34"/>
        <v>5815.9999999999991</v>
      </c>
      <c r="AA237" s="24" t="s">
        <v>50</v>
      </c>
      <c r="AS237" s="8">
        <f t="shared" si="38"/>
        <v>235</v>
      </c>
      <c r="AT237" s="8">
        <v>135</v>
      </c>
      <c r="AU237" s="51">
        <f t="shared" si="35"/>
        <v>0.57446808510638303</v>
      </c>
    </row>
    <row r="238" spans="1:47" x14ac:dyDescent="0.2">
      <c r="A238" s="67">
        <v>45725</v>
      </c>
      <c r="B238" s="24" t="s">
        <v>48</v>
      </c>
      <c r="D238" s="22" t="str">
        <f t="shared" si="29"/>
        <v>Sun</v>
      </c>
      <c r="F238" s="24" t="s">
        <v>45</v>
      </c>
      <c r="G238" s="26" t="s">
        <v>215</v>
      </c>
      <c r="H238" s="31" t="s">
        <v>316</v>
      </c>
      <c r="I238" s="50" t="s">
        <v>318</v>
      </c>
      <c r="J238" s="24" t="s">
        <v>121</v>
      </c>
      <c r="K238" s="22" t="s">
        <v>249</v>
      </c>
      <c r="L238" s="44">
        <v>1</v>
      </c>
      <c r="R238" s="44">
        <v>5</v>
      </c>
      <c r="S238" s="24" t="s">
        <v>53</v>
      </c>
      <c r="T238" s="25">
        <f t="shared" si="30"/>
        <v>5</v>
      </c>
      <c r="U238" s="17">
        <f t="shared" si="31"/>
        <v>4</v>
      </c>
      <c r="V238" s="23">
        <f t="shared" si="36"/>
        <v>62.159999999999989</v>
      </c>
      <c r="W238" s="20">
        <f t="shared" si="37"/>
        <v>528.41</v>
      </c>
      <c r="X238" s="21">
        <f t="shared" si="32"/>
        <v>0.11763592664786812</v>
      </c>
      <c r="Y238" s="49">
        <f t="shared" si="33"/>
        <v>0.62159999999999993</v>
      </c>
      <c r="Z238" s="48">
        <f t="shared" si="34"/>
        <v>6215.9999999999991</v>
      </c>
      <c r="AA238" s="24" t="s">
        <v>53</v>
      </c>
      <c r="AS238" s="8">
        <f t="shared" si="38"/>
        <v>236</v>
      </c>
      <c r="AT238" s="8">
        <v>136</v>
      </c>
      <c r="AU238" s="51">
        <f t="shared" si="35"/>
        <v>0.57627118644067798</v>
      </c>
    </row>
    <row r="239" spans="1:47" x14ac:dyDescent="0.2">
      <c r="A239" s="67">
        <v>45725</v>
      </c>
      <c r="B239" s="24" t="s">
        <v>48</v>
      </c>
      <c r="D239" s="22" t="str">
        <f t="shared" si="29"/>
        <v>Sun</v>
      </c>
      <c r="F239" s="24" t="s">
        <v>45</v>
      </c>
      <c r="G239" s="26" t="s">
        <v>215</v>
      </c>
      <c r="H239" s="31" t="s">
        <v>316</v>
      </c>
      <c r="I239" s="24" t="s">
        <v>319</v>
      </c>
      <c r="J239" s="24" t="s">
        <v>121</v>
      </c>
      <c r="K239" s="22" t="s">
        <v>249</v>
      </c>
      <c r="L239" s="44">
        <v>0.5</v>
      </c>
      <c r="R239" s="44">
        <v>15</v>
      </c>
      <c r="S239" s="24" t="s">
        <v>50</v>
      </c>
      <c r="T239" s="25" t="str">
        <f t="shared" si="30"/>
        <v>0.00</v>
      </c>
      <c r="U239" s="17">
        <f t="shared" si="31"/>
        <v>-0.5</v>
      </c>
      <c r="V239" s="23">
        <f t="shared" si="36"/>
        <v>61.659999999999989</v>
      </c>
      <c r="W239" s="20">
        <f t="shared" si="37"/>
        <v>528.91</v>
      </c>
      <c r="X239" s="21">
        <f t="shared" si="32"/>
        <v>0.11657938023482255</v>
      </c>
      <c r="Y239" s="49">
        <f t="shared" si="33"/>
        <v>0.61659999999999993</v>
      </c>
      <c r="Z239" s="48">
        <f t="shared" si="34"/>
        <v>6165.9999999999991</v>
      </c>
      <c r="AA239" s="24" t="s">
        <v>50</v>
      </c>
      <c r="AS239" s="8">
        <f t="shared" si="38"/>
        <v>237</v>
      </c>
      <c r="AT239" s="8">
        <v>136</v>
      </c>
      <c r="AU239" s="51">
        <f t="shared" si="35"/>
        <v>0.57383966244725737</v>
      </c>
    </row>
    <row r="240" spans="1:47" x14ac:dyDescent="0.2">
      <c r="A240" s="67">
        <v>45725</v>
      </c>
      <c r="B240" s="24" t="s">
        <v>48</v>
      </c>
      <c r="D240" s="22" t="str">
        <f t="shared" si="29"/>
        <v>Sun</v>
      </c>
      <c r="F240" s="24" t="s">
        <v>45</v>
      </c>
      <c r="G240" s="26" t="s">
        <v>215</v>
      </c>
      <c r="H240" s="31" t="s">
        <v>316</v>
      </c>
      <c r="I240" s="24" t="s">
        <v>320</v>
      </c>
      <c r="J240" s="24" t="s">
        <v>121</v>
      </c>
      <c r="K240" s="22" t="s">
        <v>249</v>
      </c>
      <c r="L240" s="44">
        <v>1</v>
      </c>
      <c r="R240" s="44">
        <v>5.3</v>
      </c>
      <c r="S240" s="24" t="s">
        <v>50</v>
      </c>
      <c r="T240" s="25" t="str">
        <f t="shared" si="30"/>
        <v>0.00</v>
      </c>
      <c r="U240" s="17">
        <f t="shared" si="31"/>
        <v>-1</v>
      </c>
      <c r="V240" s="23">
        <f t="shared" si="36"/>
        <v>60.659999999999989</v>
      </c>
      <c r="W240" s="20">
        <f t="shared" si="37"/>
        <v>529.91</v>
      </c>
      <c r="X240" s="21">
        <f t="shared" si="32"/>
        <v>0.11447226887584683</v>
      </c>
      <c r="Y240" s="49">
        <f t="shared" si="33"/>
        <v>0.60659999999999992</v>
      </c>
      <c r="Z240" s="48">
        <f t="shared" si="34"/>
        <v>6065.9999999999991</v>
      </c>
      <c r="AA240" s="24" t="s">
        <v>50</v>
      </c>
      <c r="AS240" s="8">
        <f t="shared" si="38"/>
        <v>238</v>
      </c>
      <c r="AT240" s="8">
        <v>136</v>
      </c>
      <c r="AU240" s="51">
        <f t="shared" si="35"/>
        <v>0.5714285714285714</v>
      </c>
    </row>
    <row r="241" spans="1:47" x14ac:dyDescent="0.2">
      <c r="A241" s="67">
        <v>45725</v>
      </c>
      <c r="B241" s="24" t="s">
        <v>48</v>
      </c>
      <c r="D241" s="22" t="str">
        <f t="shared" si="29"/>
        <v>Sun</v>
      </c>
      <c r="F241" s="24" t="s">
        <v>45</v>
      </c>
      <c r="G241" s="26" t="s">
        <v>215</v>
      </c>
      <c r="H241" s="31" t="s">
        <v>316</v>
      </c>
      <c r="I241" s="24" t="s">
        <v>321</v>
      </c>
      <c r="J241" s="24" t="s">
        <v>121</v>
      </c>
      <c r="K241" s="22" t="s">
        <v>249</v>
      </c>
      <c r="L241" s="44">
        <v>1</v>
      </c>
      <c r="R241" s="44">
        <v>4.8</v>
      </c>
      <c r="S241" s="24" t="s">
        <v>50</v>
      </c>
      <c r="T241" s="25" t="str">
        <f t="shared" si="30"/>
        <v>0.00</v>
      </c>
      <c r="U241" s="17">
        <f t="shared" si="31"/>
        <v>-1</v>
      </c>
      <c r="V241" s="23">
        <f t="shared" si="36"/>
        <v>59.659999999999989</v>
      </c>
      <c r="W241" s="20">
        <f t="shared" si="37"/>
        <v>530.91</v>
      </c>
      <c r="X241" s="21">
        <f t="shared" si="32"/>
        <v>0.11237309525154922</v>
      </c>
      <c r="Y241" s="49">
        <f t="shared" si="33"/>
        <v>0.59659999999999991</v>
      </c>
      <c r="Z241" s="48">
        <f t="shared" si="34"/>
        <v>5965.9999999999991</v>
      </c>
      <c r="AA241" s="24" t="s">
        <v>50</v>
      </c>
      <c r="AS241" s="8">
        <f t="shared" si="38"/>
        <v>239</v>
      </c>
      <c r="AT241" s="8">
        <v>136</v>
      </c>
      <c r="AU241" s="51">
        <f t="shared" si="35"/>
        <v>0.56903765690376573</v>
      </c>
    </row>
    <row r="242" spans="1:47" x14ac:dyDescent="0.2">
      <c r="A242" s="67">
        <v>45729</v>
      </c>
      <c r="B242" s="24" t="s">
        <v>48</v>
      </c>
      <c r="D242" s="22" t="str">
        <f t="shared" si="29"/>
        <v>Thu</v>
      </c>
      <c r="F242" s="24" t="s">
        <v>45</v>
      </c>
      <c r="G242" s="24" t="s">
        <v>46</v>
      </c>
      <c r="H242" s="47" t="s">
        <v>54</v>
      </c>
      <c r="I242" s="24" t="s">
        <v>120</v>
      </c>
      <c r="J242" s="24" t="s">
        <v>62</v>
      </c>
      <c r="K242" s="8">
        <v>4.5</v>
      </c>
      <c r="L242" s="44">
        <v>2</v>
      </c>
      <c r="R242" s="44">
        <v>1.9</v>
      </c>
      <c r="S242" s="24" t="s">
        <v>50</v>
      </c>
      <c r="T242" s="25" t="str">
        <f t="shared" si="30"/>
        <v>0.00</v>
      </c>
      <c r="U242" s="17">
        <f t="shared" si="31"/>
        <v>-2</v>
      </c>
      <c r="V242" s="23">
        <f t="shared" si="36"/>
        <v>57.659999999999989</v>
      </c>
      <c r="W242" s="20">
        <f t="shared" si="37"/>
        <v>532.91</v>
      </c>
      <c r="X242" s="21">
        <f t="shared" si="32"/>
        <v>0.10819838246608245</v>
      </c>
      <c r="Y242" s="49">
        <f t="shared" si="33"/>
        <v>0.57659999999999989</v>
      </c>
      <c r="Z242" s="48">
        <f t="shared" si="34"/>
        <v>5765.9999999999991</v>
      </c>
      <c r="AA242" s="24" t="s">
        <v>50</v>
      </c>
      <c r="AS242" s="8">
        <f t="shared" si="38"/>
        <v>240</v>
      </c>
      <c r="AT242" s="8">
        <v>136</v>
      </c>
      <c r="AU242" s="51">
        <f t="shared" si="35"/>
        <v>0.56666666666666665</v>
      </c>
    </row>
    <row r="243" spans="1:47" x14ac:dyDescent="0.2">
      <c r="A243" s="67">
        <v>45730</v>
      </c>
      <c r="B243" s="24" t="s">
        <v>48</v>
      </c>
      <c r="D243" s="22" t="str">
        <f t="shared" si="29"/>
        <v>Fri</v>
      </c>
      <c r="F243" s="24" t="s">
        <v>45</v>
      </c>
      <c r="G243" s="24" t="s">
        <v>46</v>
      </c>
      <c r="H243" s="47" t="s">
        <v>54</v>
      </c>
      <c r="I243" s="24" t="s">
        <v>118</v>
      </c>
      <c r="J243" s="24" t="s">
        <v>68</v>
      </c>
      <c r="K243" s="8">
        <v>-22.5</v>
      </c>
      <c r="L243" s="44">
        <v>2</v>
      </c>
      <c r="R243" s="44">
        <v>1.9</v>
      </c>
      <c r="S243" s="24" t="s">
        <v>50</v>
      </c>
      <c r="T243" s="25" t="str">
        <f t="shared" si="30"/>
        <v>0.00</v>
      </c>
      <c r="U243" s="17">
        <f t="shared" si="31"/>
        <v>-2</v>
      </c>
      <c r="V243" s="23">
        <f t="shared" si="36"/>
        <v>55.659999999999989</v>
      </c>
      <c r="W243" s="20">
        <f t="shared" si="37"/>
        <v>534.91</v>
      </c>
      <c r="X243" s="21">
        <f t="shared" si="32"/>
        <v>0.10405488773812416</v>
      </c>
      <c r="Y243" s="49">
        <f t="shared" si="33"/>
        <v>0.55659999999999987</v>
      </c>
      <c r="Z243" s="48">
        <f t="shared" si="34"/>
        <v>5565.9999999999991</v>
      </c>
      <c r="AA243" s="24" t="s">
        <v>50</v>
      </c>
      <c r="AS243" s="8">
        <f t="shared" si="38"/>
        <v>241</v>
      </c>
      <c r="AT243" s="8">
        <v>136</v>
      </c>
      <c r="AU243" s="51">
        <f t="shared" si="35"/>
        <v>0.56431535269709543</v>
      </c>
    </row>
    <row r="244" spans="1:47" x14ac:dyDescent="0.2">
      <c r="A244" s="67">
        <v>45730</v>
      </c>
      <c r="B244" s="24" t="s">
        <v>48</v>
      </c>
      <c r="D244" s="22" t="str">
        <f t="shared" si="29"/>
        <v>Fri</v>
      </c>
      <c r="F244" s="24" t="s">
        <v>45</v>
      </c>
      <c r="G244" s="24" t="s">
        <v>46</v>
      </c>
      <c r="H244" s="47" t="s">
        <v>54</v>
      </c>
      <c r="I244" s="50" t="s">
        <v>330</v>
      </c>
      <c r="J244" s="24" t="s">
        <v>121</v>
      </c>
      <c r="K244" s="24" t="s">
        <v>246</v>
      </c>
      <c r="L244" s="44">
        <v>2</v>
      </c>
      <c r="R244" s="44">
        <v>2</v>
      </c>
      <c r="S244" s="24" t="s">
        <v>53</v>
      </c>
      <c r="T244" s="25">
        <f t="shared" si="30"/>
        <v>4</v>
      </c>
      <c r="U244" s="17">
        <f t="shared" si="31"/>
        <v>2</v>
      </c>
      <c r="V244" s="23">
        <f t="shared" si="36"/>
        <v>57.659999999999989</v>
      </c>
      <c r="W244" s="20">
        <f t="shared" si="37"/>
        <v>536.91</v>
      </c>
      <c r="X244" s="21">
        <f t="shared" si="32"/>
        <v>0.10739230038553946</v>
      </c>
      <c r="Y244" s="49">
        <f t="shared" si="33"/>
        <v>0.57659999999999989</v>
      </c>
      <c r="Z244" s="48">
        <f t="shared" si="34"/>
        <v>5765.9999999999991</v>
      </c>
      <c r="AA244" s="24" t="s">
        <v>53</v>
      </c>
      <c r="AS244" s="8">
        <f t="shared" si="38"/>
        <v>242</v>
      </c>
      <c r="AT244" s="8">
        <v>137</v>
      </c>
      <c r="AU244" s="51">
        <f t="shared" si="35"/>
        <v>0.56611570247933884</v>
      </c>
    </row>
    <row r="245" spans="1:47" x14ac:dyDescent="0.2">
      <c r="A245" s="67">
        <v>45731</v>
      </c>
      <c r="B245" s="24" t="s">
        <v>48</v>
      </c>
      <c r="D245" s="22" t="str">
        <f t="shared" si="29"/>
        <v>Sat</v>
      </c>
      <c r="F245" s="24" t="s">
        <v>45</v>
      </c>
      <c r="G245" s="24" t="s">
        <v>46</v>
      </c>
      <c r="H245" s="47" t="s">
        <v>54</v>
      </c>
      <c r="I245" s="50" t="s">
        <v>56</v>
      </c>
      <c r="J245" s="24" t="s">
        <v>69</v>
      </c>
      <c r="K245" s="8">
        <v>-8.5</v>
      </c>
      <c r="L245" s="44">
        <v>3</v>
      </c>
      <c r="R245" s="44">
        <v>1.9</v>
      </c>
      <c r="S245" s="24" t="s">
        <v>53</v>
      </c>
      <c r="T245" s="25">
        <f t="shared" si="30"/>
        <v>5.7</v>
      </c>
      <c r="U245" s="17">
        <f t="shared" si="31"/>
        <v>2.7</v>
      </c>
      <c r="V245" s="23">
        <f t="shared" si="36"/>
        <v>60.359999999999992</v>
      </c>
      <c r="W245" s="20">
        <f t="shared" si="37"/>
        <v>539.91</v>
      </c>
      <c r="X245" s="21">
        <f t="shared" si="32"/>
        <v>0.11179641051286325</v>
      </c>
      <c r="Y245" s="49">
        <f t="shared" si="33"/>
        <v>0.60359999999999991</v>
      </c>
      <c r="Z245" s="48">
        <f t="shared" si="34"/>
        <v>6035.9999999999991</v>
      </c>
      <c r="AA245" s="24" t="s">
        <v>53</v>
      </c>
      <c r="AS245" s="8">
        <f t="shared" si="38"/>
        <v>243</v>
      </c>
      <c r="AT245" s="8">
        <v>138</v>
      </c>
      <c r="AU245" s="51">
        <f t="shared" si="35"/>
        <v>0.5679012345679012</v>
      </c>
    </row>
    <row r="246" spans="1:47" x14ac:dyDescent="0.2">
      <c r="A246" s="67">
        <v>45731</v>
      </c>
      <c r="B246" s="24" t="s">
        <v>48</v>
      </c>
      <c r="D246" s="22" t="str">
        <f t="shared" si="29"/>
        <v>Sat</v>
      </c>
      <c r="F246" s="24" t="s">
        <v>45</v>
      </c>
      <c r="G246" s="24" t="s">
        <v>46</v>
      </c>
      <c r="H246" s="47" t="s">
        <v>54</v>
      </c>
      <c r="I246" s="50" t="s">
        <v>331</v>
      </c>
      <c r="J246" s="26" t="s">
        <v>121</v>
      </c>
      <c r="K246" s="24" t="s">
        <v>245</v>
      </c>
      <c r="L246" s="44">
        <v>2</v>
      </c>
      <c r="R246" s="44">
        <v>1.99</v>
      </c>
      <c r="S246" s="24" t="s">
        <v>53</v>
      </c>
      <c r="T246" s="25">
        <f t="shared" si="30"/>
        <v>3.98</v>
      </c>
      <c r="U246" s="17">
        <f t="shared" si="31"/>
        <v>1.98</v>
      </c>
      <c r="V246" s="23">
        <f t="shared" si="36"/>
        <v>62.339999999999989</v>
      </c>
      <c r="W246" s="20">
        <f t="shared" si="37"/>
        <v>541.91</v>
      </c>
      <c r="X246" s="21">
        <f t="shared" si="32"/>
        <v>0.11503755236109316</v>
      </c>
      <c r="Y246" s="49">
        <f t="shared" si="33"/>
        <v>0.62339999999999984</v>
      </c>
      <c r="Z246" s="48">
        <f t="shared" si="34"/>
        <v>6233.9999999999991</v>
      </c>
      <c r="AA246" s="24" t="s">
        <v>53</v>
      </c>
      <c r="AS246" s="8">
        <f t="shared" si="38"/>
        <v>244</v>
      </c>
      <c r="AT246" s="8">
        <v>139</v>
      </c>
      <c r="AU246" s="51">
        <f t="shared" si="35"/>
        <v>0.56967213114754101</v>
      </c>
    </row>
    <row r="247" spans="1:47" x14ac:dyDescent="0.2">
      <c r="A247" s="67">
        <v>45731</v>
      </c>
      <c r="B247" s="24" t="s">
        <v>48</v>
      </c>
      <c r="D247" s="22" t="str">
        <f t="shared" si="29"/>
        <v>Sat</v>
      </c>
      <c r="F247" s="24" t="s">
        <v>45</v>
      </c>
      <c r="G247" s="24" t="s">
        <v>46</v>
      </c>
      <c r="H247" s="47" t="s">
        <v>54</v>
      </c>
      <c r="I247" s="24" t="s">
        <v>332</v>
      </c>
      <c r="J247" s="26" t="s">
        <v>121</v>
      </c>
      <c r="K247" s="24" t="s">
        <v>246</v>
      </c>
      <c r="L247" s="44">
        <v>2</v>
      </c>
      <c r="R247" s="44">
        <v>1.9</v>
      </c>
      <c r="S247" s="24" t="s">
        <v>50</v>
      </c>
      <c r="T247" s="25" t="str">
        <f t="shared" si="30"/>
        <v>0.00</v>
      </c>
      <c r="U247" s="17">
        <f t="shared" si="31"/>
        <v>-2</v>
      </c>
      <c r="V247" s="23">
        <f t="shared" si="36"/>
        <v>60.339999999999989</v>
      </c>
      <c r="W247" s="20">
        <f t="shared" si="37"/>
        <v>543.91</v>
      </c>
      <c r="X247" s="21">
        <f t="shared" si="32"/>
        <v>0.11093747127282086</v>
      </c>
      <c r="Y247" s="49">
        <f t="shared" si="33"/>
        <v>0.60339999999999994</v>
      </c>
      <c r="Z247" s="48">
        <f t="shared" si="34"/>
        <v>6033.9999999999991</v>
      </c>
      <c r="AA247" s="24" t="s">
        <v>50</v>
      </c>
      <c r="AS247" s="8">
        <f t="shared" si="38"/>
        <v>245</v>
      </c>
      <c r="AT247" s="8">
        <v>139</v>
      </c>
      <c r="AU247" s="51">
        <f t="shared" si="35"/>
        <v>0.56734693877551023</v>
      </c>
    </row>
    <row r="248" spans="1:47" x14ac:dyDescent="0.2">
      <c r="A248" s="67">
        <v>45731</v>
      </c>
      <c r="B248" s="24" t="s">
        <v>48</v>
      </c>
      <c r="D248" s="22" t="str">
        <f t="shared" si="29"/>
        <v>Sat</v>
      </c>
      <c r="F248" s="24" t="s">
        <v>45</v>
      </c>
      <c r="G248" s="24" t="s">
        <v>46</v>
      </c>
      <c r="H248" s="47" t="s">
        <v>54</v>
      </c>
      <c r="I248" s="50" t="s">
        <v>333</v>
      </c>
      <c r="J248" s="26" t="s">
        <v>121</v>
      </c>
      <c r="K248" s="24" t="s">
        <v>246</v>
      </c>
      <c r="L248" s="44">
        <v>2</v>
      </c>
      <c r="R248" s="44">
        <v>1.95</v>
      </c>
      <c r="S248" s="24" t="s">
        <v>53</v>
      </c>
      <c r="T248" s="25">
        <f t="shared" si="30"/>
        <v>3.9</v>
      </c>
      <c r="U248" s="17">
        <f t="shared" si="31"/>
        <v>1.9</v>
      </c>
      <c r="V248" s="23">
        <f t="shared" si="36"/>
        <v>62.239999999999988</v>
      </c>
      <c r="W248" s="20">
        <f t="shared" si="37"/>
        <v>545.91</v>
      </c>
      <c r="X248" s="21">
        <f t="shared" si="32"/>
        <v>0.11401146709164513</v>
      </c>
      <c r="Y248" s="49">
        <f t="shared" si="33"/>
        <v>0.62239999999999984</v>
      </c>
      <c r="Z248" s="48">
        <f t="shared" si="34"/>
        <v>6223.9999999999991</v>
      </c>
      <c r="AA248" s="24" t="s">
        <v>53</v>
      </c>
      <c r="AS248" s="8">
        <f t="shared" si="38"/>
        <v>246</v>
      </c>
      <c r="AT248" s="8">
        <v>140</v>
      </c>
      <c r="AU248" s="51">
        <f t="shared" si="35"/>
        <v>0.56910569105691056</v>
      </c>
    </row>
    <row r="249" spans="1:47" ht="16.5" customHeight="1" x14ac:dyDescent="0.2">
      <c r="A249" s="67">
        <v>45731</v>
      </c>
      <c r="B249" s="24" t="s">
        <v>48</v>
      </c>
      <c r="D249" s="22" t="str">
        <f t="shared" si="29"/>
        <v>Sat</v>
      </c>
      <c r="F249" s="24" t="s">
        <v>45</v>
      </c>
      <c r="G249" s="24" t="s">
        <v>46</v>
      </c>
      <c r="H249" s="47" t="s">
        <v>54</v>
      </c>
      <c r="I249" s="24" t="s">
        <v>328</v>
      </c>
      <c r="J249" s="26" t="s">
        <v>121</v>
      </c>
      <c r="K249" s="22" t="s">
        <v>59</v>
      </c>
      <c r="L249" s="27">
        <v>5</v>
      </c>
      <c r="M249" s="27"/>
      <c r="N249" s="27"/>
      <c r="O249" s="27"/>
      <c r="P249" s="27"/>
      <c r="Q249" s="27"/>
      <c r="R249" s="23">
        <v>1.82</v>
      </c>
      <c r="S249" s="24" t="s">
        <v>50</v>
      </c>
      <c r="T249" s="25" t="str">
        <f t="shared" si="30"/>
        <v>0.00</v>
      </c>
      <c r="U249" s="17">
        <f t="shared" si="31"/>
        <v>-5</v>
      </c>
      <c r="V249" s="23">
        <f t="shared" si="36"/>
        <v>57.239999999999988</v>
      </c>
      <c r="W249" s="20">
        <f t="shared" si="37"/>
        <v>550.91</v>
      </c>
      <c r="X249" s="21">
        <f t="shared" si="32"/>
        <v>0.10390081864551377</v>
      </c>
      <c r="Y249" s="49">
        <f t="shared" si="33"/>
        <v>0.57239999999999991</v>
      </c>
      <c r="Z249" s="48">
        <f t="shared" si="34"/>
        <v>5723.9999999999991</v>
      </c>
      <c r="AA249" s="24" t="s">
        <v>50</v>
      </c>
      <c r="AS249" s="8">
        <f t="shared" si="38"/>
        <v>247</v>
      </c>
      <c r="AT249" s="8">
        <v>140</v>
      </c>
      <c r="AU249" s="51">
        <f t="shared" si="35"/>
        <v>0.5668016194331984</v>
      </c>
    </row>
    <row r="250" spans="1:47" x14ac:dyDescent="0.2">
      <c r="A250" s="67">
        <v>45732</v>
      </c>
      <c r="B250" s="24" t="s">
        <v>48</v>
      </c>
      <c r="C250" s="26"/>
      <c r="D250" s="22" t="str">
        <f t="shared" si="29"/>
        <v>Sun</v>
      </c>
      <c r="E250" s="26"/>
      <c r="F250" s="24" t="s">
        <v>45</v>
      </c>
      <c r="G250" s="24" t="s">
        <v>46</v>
      </c>
      <c r="H250" s="47" t="s">
        <v>54</v>
      </c>
      <c r="I250" s="24" t="s">
        <v>334</v>
      </c>
      <c r="J250" s="26" t="s">
        <v>121</v>
      </c>
      <c r="K250" s="22" t="s">
        <v>246</v>
      </c>
      <c r="L250" s="27">
        <v>2</v>
      </c>
      <c r="M250" s="27"/>
      <c r="N250" s="27"/>
      <c r="O250" s="27"/>
      <c r="P250" s="27"/>
      <c r="Q250" s="27"/>
      <c r="R250" s="23">
        <v>1.9</v>
      </c>
      <c r="S250" s="24" t="s">
        <v>50</v>
      </c>
      <c r="T250" s="25" t="str">
        <f t="shared" si="30"/>
        <v>0.00</v>
      </c>
      <c r="U250" s="17">
        <f t="shared" si="31"/>
        <v>-2</v>
      </c>
      <c r="V250" s="23">
        <f t="shared" si="36"/>
        <v>55.239999999999988</v>
      </c>
      <c r="W250" s="20">
        <f t="shared" si="37"/>
        <v>552.91</v>
      </c>
      <c r="X250" s="21">
        <f t="shared" si="32"/>
        <v>9.9907760756723502E-2</v>
      </c>
      <c r="Y250" s="49">
        <f t="shared" si="33"/>
        <v>0.55239999999999989</v>
      </c>
      <c r="Z250" s="48">
        <f t="shared" si="34"/>
        <v>5523.9999999999991</v>
      </c>
      <c r="AA250" s="24" t="s">
        <v>50</v>
      </c>
      <c r="AS250" s="8">
        <f t="shared" si="38"/>
        <v>248</v>
      </c>
      <c r="AT250" s="8">
        <v>140</v>
      </c>
      <c r="AU250" s="51">
        <f t="shared" si="35"/>
        <v>0.56451612903225812</v>
      </c>
    </row>
    <row r="251" spans="1:47" x14ac:dyDescent="0.2">
      <c r="A251" s="67">
        <v>45732</v>
      </c>
      <c r="B251" s="24" t="s">
        <v>48</v>
      </c>
      <c r="C251" s="26"/>
      <c r="D251" s="22" t="str">
        <f t="shared" si="29"/>
        <v>Sun</v>
      </c>
      <c r="E251" s="26"/>
      <c r="F251" s="24" t="s">
        <v>45</v>
      </c>
      <c r="G251" s="24" t="s">
        <v>46</v>
      </c>
      <c r="H251" s="47" t="s">
        <v>54</v>
      </c>
      <c r="I251" s="50" t="s">
        <v>65</v>
      </c>
      <c r="J251" s="26" t="s">
        <v>119</v>
      </c>
      <c r="K251" s="22" t="s">
        <v>47</v>
      </c>
      <c r="L251" s="27">
        <v>3</v>
      </c>
      <c r="M251" s="27"/>
      <c r="N251" s="27"/>
      <c r="O251" s="27"/>
      <c r="P251" s="27"/>
      <c r="Q251" s="27"/>
      <c r="R251" s="23">
        <v>1.68</v>
      </c>
      <c r="S251" s="24" t="s">
        <v>53</v>
      </c>
      <c r="T251" s="25">
        <f t="shared" si="30"/>
        <v>5.04</v>
      </c>
      <c r="U251" s="17">
        <f t="shared" si="31"/>
        <v>2.04</v>
      </c>
      <c r="V251" s="23">
        <f t="shared" si="36"/>
        <v>57.279999999999987</v>
      </c>
      <c r="W251" s="20">
        <f t="shared" si="37"/>
        <v>555.91</v>
      </c>
      <c r="X251" s="21">
        <f t="shared" si="32"/>
        <v>0.10303826158910613</v>
      </c>
      <c r="Y251" s="49">
        <f t="shared" si="33"/>
        <v>0.57279999999999986</v>
      </c>
      <c r="Z251" s="48">
        <f t="shared" si="34"/>
        <v>5727.9999999999991</v>
      </c>
      <c r="AA251" s="24" t="s">
        <v>53</v>
      </c>
      <c r="AS251" s="8">
        <f t="shared" si="38"/>
        <v>249</v>
      </c>
      <c r="AT251" s="8">
        <v>141</v>
      </c>
      <c r="AU251" s="51">
        <f t="shared" si="35"/>
        <v>0.5662650602409639</v>
      </c>
    </row>
    <row r="252" spans="1:47" x14ac:dyDescent="0.2">
      <c r="A252" s="67">
        <v>45732</v>
      </c>
      <c r="B252" s="24" t="s">
        <v>48</v>
      </c>
      <c r="C252" s="26"/>
      <c r="D252" s="22" t="str">
        <f t="shared" si="29"/>
        <v>Sun</v>
      </c>
      <c r="E252" s="26"/>
      <c r="F252" s="24" t="s">
        <v>45</v>
      </c>
      <c r="G252" s="24" t="s">
        <v>46</v>
      </c>
      <c r="H252" s="47" t="s">
        <v>54</v>
      </c>
      <c r="I252" s="24" t="s">
        <v>329</v>
      </c>
      <c r="J252" s="26" t="s">
        <v>121</v>
      </c>
      <c r="K252" s="22" t="s">
        <v>59</v>
      </c>
      <c r="L252" s="27">
        <v>2</v>
      </c>
      <c r="M252" s="27"/>
      <c r="N252" s="27"/>
      <c r="O252" s="27"/>
      <c r="P252" s="27"/>
      <c r="Q252" s="27"/>
      <c r="R252" s="23">
        <v>3.05</v>
      </c>
      <c r="S252" s="24" t="s">
        <v>50</v>
      </c>
      <c r="T252" s="25" t="str">
        <f t="shared" si="30"/>
        <v>0.00</v>
      </c>
      <c r="U252" s="17">
        <f t="shared" si="31"/>
        <v>-2</v>
      </c>
      <c r="V252" s="23">
        <f t="shared" si="36"/>
        <v>55.279999999999987</v>
      </c>
      <c r="W252" s="20">
        <f t="shared" si="37"/>
        <v>557.91</v>
      </c>
      <c r="X252" s="21">
        <f t="shared" si="32"/>
        <v>9.9084081661916776E-2</v>
      </c>
      <c r="Y252" s="49">
        <f t="shared" si="33"/>
        <v>0.55279999999999985</v>
      </c>
      <c r="Z252" s="48">
        <f t="shared" si="34"/>
        <v>5527.9999999999991</v>
      </c>
      <c r="AA252" s="24" t="s">
        <v>50</v>
      </c>
      <c r="AS252" s="8">
        <f t="shared" si="38"/>
        <v>250</v>
      </c>
      <c r="AT252" s="8">
        <v>141</v>
      </c>
      <c r="AU252" s="51">
        <f t="shared" si="35"/>
        <v>0.56399999999999995</v>
      </c>
    </row>
    <row r="253" spans="1:47" x14ac:dyDescent="0.2">
      <c r="A253" s="67">
        <v>45738</v>
      </c>
      <c r="B253" s="24" t="s">
        <v>48</v>
      </c>
      <c r="C253" s="26"/>
      <c r="D253" s="22" t="str">
        <f t="shared" si="29"/>
        <v>Sat</v>
      </c>
      <c r="E253" s="26"/>
      <c r="F253" s="24" t="s">
        <v>45</v>
      </c>
      <c r="G253" s="24" t="s">
        <v>46</v>
      </c>
      <c r="H253" s="47" t="s">
        <v>63</v>
      </c>
      <c r="I253" s="50" t="s">
        <v>65</v>
      </c>
      <c r="J253" s="24" t="s">
        <v>120</v>
      </c>
      <c r="K253" s="8">
        <v>1.5</v>
      </c>
      <c r="L253" s="44">
        <v>2</v>
      </c>
      <c r="R253" s="44">
        <v>1.95</v>
      </c>
      <c r="S253" s="24" t="s">
        <v>53</v>
      </c>
      <c r="T253" s="25">
        <f t="shared" si="30"/>
        <v>3.9</v>
      </c>
      <c r="U253" s="17">
        <f t="shared" si="31"/>
        <v>1.9</v>
      </c>
      <c r="V253" s="23">
        <f t="shared" si="36"/>
        <v>57.179999999999986</v>
      </c>
      <c r="W253" s="20">
        <f t="shared" si="37"/>
        <v>559.91</v>
      </c>
      <c r="X253" s="21">
        <f t="shared" si="32"/>
        <v>0.1021235555714311</v>
      </c>
      <c r="Y253" s="49">
        <f t="shared" si="33"/>
        <v>0.57179999999999986</v>
      </c>
      <c r="Z253" s="48">
        <f t="shared" si="34"/>
        <v>5717.9999999999982</v>
      </c>
      <c r="AA253" s="24" t="s">
        <v>53</v>
      </c>
      <c r="AS253" s="8">
        <f t="shared" si="38"/>
        <v>251</v>
      </c>
      <c r="AT253" s="8">
        <v>142</v>
      </c>
      <c r="AU253" s="51">
        <f t="shared" si="35"/>
        <v>0.56573705179282874</v>
      </c>
    </row>
    <row r="254" spans="1:47" x14ac:dyDescent="0.2">
      <c r="A254" s="67">
        <v>45738</v>
      </c>
      <c r="B254" s="24" t="s">
        <v>48</v>
      </c>
      <c r="C254" s="26"/>
      <c r="D254" s="22" t="str">
        <f t="shared" si="29"/>
        <v>Sat</v>
      </c>
      <c r="E254" s="26"/>
      <c r="F254" s="24" t="s">
        <v>45</v>
      </c>
      <c r="G254" s="24" t="s">
        <v>46</v>
      </c>
      <c r="H254" s="47" t="s">
        <v>63</v>
      </c>
      <c r="I254" s="24" t="s">
        <v>335</v>
      </c>
      <c r="J254" s="26" t="s">
        <v>121</v>
      </c>
      <c r="K254" s="24" t="s">
        <v>245</v>
      </c>
      <c r="L254" s="44">
        <v>2</v>
      </c>
      <c r="R254" s="44">
        <v>1.9</v>
      </c>
      <c r="S254" s="24" t="s">
        <v>50</v>
      </c>
      <c r="T254" s="25" t="str">
        <f t="shared" si="30"/>
        <v>0.00</v>
      </c>
      <c r="U254" s="17">
        <f t="shared" si="31"/>
        <v>-2</v>
      </c>
      <c r="V254" s="23">
        <f t="shared" si="36"/>
        <v>55.179999999999986</v>
      </c>
      <c r="W254" s="20">
        <f t="shared" si="37"/>
        <v>561.91</v>
      </c>
      <c r="X254" s="21">
        <f t="shared" si="32"/>
        <v>9.8200779484259024E-2</v>
      </c>
      <c r="Y254" s="49">
        <f t="shared" si="33"/>
        <v>0.55179999999999985</v>
      </c>
      <c r="Z254" s="48">
        <f t="shared" si="34"/>
        <v>5517.9999999999982</v>
      </c>
      <c r="AA254" s="24" t="s">
        <v>50</v>
      </c>
      <c r="AS254" s="8">
        <f t="shared" si="38"/>
        <v>252</v>
      </c>
      <c r="AT254" s="8">
        <v>142</v>
      </c>
      <c r="AU254" s="51">
        <f t="shared" si="35"/>
        <v>0.56349206349206349</v>
      </c>
    </row>
    <row r="255" spans="1:47" x14ac:dyDescent="0.2">
      <c r="A255" s="67">
        <v>45739</v>
      </c>
      <c r="B255" s="24" t="s">
        <v>48</v>
      </c>
      <c r="C255" s="26"/>
      <c r="D255" s="22" t="str">
        <f t="shared" si="29"/>
        <v>Sun</v>
      </c>
      <c r="E255" s="26"/>
      <c r="F255" s="24" t="s">
        <v>45</v>
      </c>
      <c r="G255" s="24" t="s">
        <v>46</v>
      </c>
      <c r="H255" s="47" t="s">
        <v>63</v>
      </c>
      <c r="I255" s="24" t="s">
        <v>122</v>
      </c>
      <c r="J255" s="26" t="s">
        <v>61</v>
      </c>
      <c r="K255" s="22">
        <v>5.5</v>
      </c>
      <c r="L255" s="27">
        <v>3</v>
      </c>
      <c r="M255" s="27"/>
      <c r="N255" s="27"/>
      <c r="O255" s="27"/>
      <c r="P255" s="27"/>
      <c r="Q255" s="27"/>
      <c r="R255" s="23">
        <v>1.95</v>
      </c>
      <c r="S255" s="24" t="s">
        <v>50</v>
      </c>
      <c r="T255" s="25" t="str">
        <f t="shared" si="30"/>
        <v>0.00</v>
      </c>
      <c r="U255" s="17">
        <f t="shared" si="31"/>
        <v>-3</v>
      </c>
      <c r="V255" s="23">
        <f t="shared" si="36"/>
        <v>52.179999999999986</v>
      </c>
      <c r="W255" s="20">
        <f t="shared" si="37"/>
        <v>564.91</v>
      </c>
      <c r="X255" s="21">
        <f t="shared" si="32"/>
        <v>9.2368695898461681E-2</v>
      </c>
      <c r="Y255" s="49">
        <f t="shared" si="33"/>
        <v>0.52179999999999982</v>
      </c>
      <c r="Z255" s="48">
        <f t="shared" si="34"/>
        <v>5217.9999999999982</v>
      </c>
      <c r="AA255" s="24" t="s">
        <v>50</v>
      </c>
      <c r="AS255" s="8">
        <f t="shared" si="38"/>
        <v>253</v>
      </c>
      <c r="AT255" s="8">
        <v>142</v>
      </c>
      <c r="AU255" s="51">
        <f t="shared" si="35"/>
        <v>0.56126482213438733</v>
      </c>
    </row>
    <row r="256" spans="1:47" x14ac:dyDescent="0.2">
      <c r="A256" s="67">
        <v>45745</v>
      </c>
      <c r="B256" s="24" t="s">
        <v>48</v>
      </c>
      <c r="C256" s="26"/>
      <c r="D256" s="22" t="str">
        <f t="shared" si="29"/>
        <v>Sat</v>
      </c>
      <c r="E256" s="26"/>
      <c r="F256" s="24" t="s">
        <v>45</v>
      </c>
      <c r="G256" s="24" t="s">
        <v>46</v>
      </c>
      <c r="H256" s="47" t="s">
        <v>64</v>
      </c>
      <c r="I256" s="24" t="s">
        <v>122</v>
      </c>
      <c r="J256" s="26" t="s">
        <v>69</v>
      </c>
      <c r="K256" s="22">
        <v>1.5</v>
      </c>
      <c r="L256" s="27">
        <v>2</v>
      </c>
      <c r="M256" s="27"/>
      <c r="N256" s="27"/>
      <c r="O256" s="27"/>
      <c r="P256" s="27"/>
      <c r="Q256" s="27"/>
      <c r="R256" s="23">
        <v>1.91</v>
      </c>
      <c r="S256" s="24" t="s">
        <v>50</v>
      </c>
      <c r="T256" s="25" t="str">
        <f t="shared" si="30"/>
        <v>0.00</v>
      </c>
      <c r="U256" s="17">
        <f t="shared" si="31"/>
        <v>-2</v>
      </c>
      <c r="V256" s="23">
        <f t="shared" si="36"/>
        <v>50.179999999999986</v>
      </c>
      <c r="W256" s="20">
        <f t="shared" si="37"/>
        <v>566.91</v>
      </c>
      <c r="X256" s="21">
        <f t="shared" si="32"/>
        <v>8.851493182339347E-2</v>
      </c>
      <c r="Y256" s="49">
        <f t="shared" si="33"/>
        <v>0.5017999999999998</v>
      </c>
      <c r="Z256" s="48">
        <f t="shared" si="34"/>
        <v>5017.9999999999982</v>
      </c>
      <c r="AA256" s="24" t="s">
        <v>50</v>
      </c>
      <c r="AS256" s="8">
        <f t="shared" si="38"/>
        <v>254</v>
      </c>
      <c r="AT256" s="8">
        <v>142</v>
      </c>
      <c r="AU256" s="51">
        <f t="shared" si="35"/>
        <v>0.55905511811023623</v>
      </c>
    </row>
    <row r="257" spans="1:47" x14ac:dyDescent="0.2">
      <c r="A257" s="67">
        <v>45745</v>
      </c>
      <c r="B257" s="24" t="s">
        <v>48</v>
      </c>
      <c r="C257" s="26"/>
      <c r="D257" s="22" t="str">
        <f t="shared" si="29"/>
        <v>Sat</v>
      </c>
      <c r="E257" s="26"/>
      <c r="F257" s="24" t="s">
        <v>45</v>
      </c>
      <c r="G257" s="24" t="s">
        <v>46</v>
      </c>
      <c r="H257" s="47" t="s">
        <v>64</v>
      </c>
      <c r="I257" s="50" t="s">
        <v>336</v>
      </c>
      <c r="J257" s="26" t="s">
        <v>121</v>
      </c>
      <c r="K257" s="22" t="s">
        <v>246</v>
      </c>
      <c r="L257" s="27">
        <v>2</v>
      </c>
      <c r="M257" s="27"/>
      <c r="N257" s="27"/>
      <c r="O257" s="27"/>
      <c r="P257" s="27"/>
      <c r="Q257" s="27"/>
      <c r="R257" s="23">
        <v>1.88</v>
      </c>
      <c r="S257" s="24" t="s">
        <v>53</v>
      </c>
      <c r="T257" s="25">
        <f t="shared" si="30"/>
        <v>3.76</v>
      </c>
      <c r="U257" s="17">
        <f t="shared" si="31"/>
        <v>1.7599999999999998</v>
      </c>
      <c r="V257" s="23">
        <f t="shared" si="36"/>
        <v>51.939999999999984</v>
      </c>
      <c r="W257" s="20">
        <f t="shared" si="37"/>
        <v>568.91</v>
      </c>
      <c r="X257" s="21">
        <f t="shared" si="32"/>
        <v>9.1297393260796944E-2</v>
      </c>
      <c r="Y257" s="49">
        <f t="shared" si="33"/>
        <v>0.51939999999999986</v>
      </c>
      <c r="Z257" s="48">
        <f t="shared" si="34"/>
        <v>5193.9999999999982</v>
      </c>
      <c r="AA257" s="24" t="s">
        <v>53</v>
      </c>
      <c r="AS257" s="8">
        <f t="shared" si="38"/>
        <v>255</v>
      </c>
      <c r="AT257" s="8">
        <v>143</v>
      </c>
      <c r="AU257" s="51">
        <f t="shared" si="35"/>
        <v>0.5607843137254902</v>
      </c>
    </row>
    <row r="258" spans="1:47" x14ac:dyDescent="0.2">
      <c r="A258" s="67">
        <v>45745</v>
      </c>
      <c r="B258" s="24" t="s">
        <v>48</v>
      </c>
      <c r="C258" s="26"/>
      <c r="D258" s="22" t="str">
        <f t="shared" si="29"/>
        <v>Sat</v>
      </c>
      <c r="E258" s="26"/>
      <c r="F258" s="24" t="s">
        <v>45</v>
      </c>
      <c r="G258" s="24" t="s">
        <v>46</v>
      </c>
      <c r="H258" s="47" t="s">
        <v>64</v>
      </c>
      <c r="I258" s="24" t="s">
        <v>338</v>
      </c>
      <c r="J258" s="26" t="s">
        <v>121</v>
      </c>
      <c r="K258" s="22" t="s">
        <v>246</v>
      </c>
      <c r="L258" s="44">
        <v>2</v>
      </c>
      <c r="R258" s="44">
        <v>1.82</v>
      </c>
      <c r="S258" s="24" t="s">
        <v>50</v>
      </c>
      <c r="T258" s="25" t="str">
        <f t="shared" si="30"/>
        <v>0.00</v>
      </c>
      <c r="U258" s="17">
        <f t="shared" si="31"/>
        <v>-2</v>
      </c>
      <c r="V258" s="23">
        <f t="shared" si="36"/>
        <v>49.939999999999984</v>
      </c>
      <c r="W258" s="20">
        <f t="shared" si="37"/>
        <v>570.91</v>
      </c>
      <c r="X258" s="21">
        <f t="shared" si="32"/>
        <v>8.7474383002574818E-2</v>
      </c>
      <c r="Y258" s="49">
        <f t="shared" si="33"/>
        <v>0.49939999999999984</v>
      </c>
      <c r="Z258" s="48">
        <f t="shared" si="34"/>
        <v>4993.9999999999982</v>
      </c>
      <c r="AA258" s="24" t="s">
        <v>50</v>
      </c>
      <c r="AS258" s="8">
        <f t="shared" si="38"/>
        <v>256</v>
      </c>
      <c r="AT258" s="8">
        <v>143</v>
      </c>
      <c r="AU258" s="51">
        <f t="shared" si="35"/>
        <v>0.55859375</v>
      </c>
    </row>
    <row r="259" spans="1:47" x14ac:dyDescent="0.2">
      <c r="A259" s="67">
        <v>45746</v>
      </c>
      <c r="B259" s="24" t="s">
        <v>48</v>
      </c>
      <c r="C259" s="26"/>
      <c r="D259" s="22" t="str">
        <f t="shared" ref="D259:D322" si="39">TEXT(A259,"ddd")</f>
        <v>Sun</v>
      </c>
      <c r="E259" s="26"/>
      <c r="F259" s="24" t="s">
        <v>45</v>
      </c>
      <c r="G259" s="24" t="s">
        <v>46</v>
      </c>
      <c r="H259" s="47" t="s">
        <v>64</v>
      </c>
      <c r="I259" s="50" t="s">
        <v>337</v>
      </c>
      <c r="J259" s="26" t="s">
        <v>121</v>
      </c>
      <c r="K259" s="24" t="s">
        <v>245</v>
      </c>
      <c r="L259" s="27">
        <v>2</v>
      </c>
      <c r="M259" s="27"/>
      <c r="N259" s="27"/>
      <c r="O259" s="27"/>
      <c r="P259" s="27"/>
      <c r="Q259" s="27"/>
      <c r="R259" s="23">
        <v>1.9</v>
      </c>
      <c r="S259" s="24" t="s">
        <v>53</v>
      </c>
      <c r="T259" s="25">
        <f t="shared" ref="T259:T322" si="40">IF(($AA259="W"),ROUND(($L259*$R259),2),"0.00")</f>
        <v>3.8</v>
      </c>
      <c r="U259" s="17">
        <f t="shared" ref="U259:U322" si="41">-$L259+T259</f>
        <v>1.7999999999999998</v>
      </c>
      <c r="V259" s="23">
        <f t="shared" si="36"/>
        <v>51.739999999999981</v>
      </c>
      <c r="W259" s="20">
        <f t="shared" si="37"/>
        <v>572.91</v>
      </c>
      <c r="X259" s="21">
        <f t="shared" ref="X259:X322" si="42">SUM(V259/W259)</f>
        <v>9.0310869071930991E-2</v>
      </c>
      <c r="Y259" s="49">
        <f t="shared" ref="Y259:Y322" si="43">V259/100</f>
        <v>0.51739999999999986</v>
      </c>
      <c r="Z259" s="48">
        <f t="shared" ref="Z259:Z322" si="44">V259*100</f>
        <v>5173.9999999999982</v>
      </c>
      <c r="AA259" s="24" t="s">
        <v>53</v>
      </c>
      <c r="AS259" s="8">
        <f t="shared" si="38"/>
        <v>257</v>
      </c>
      <c r="AT259" s="8">
        <v>144</v>
      </c>
      <c r="AU259" s="51">
        <f t="shared" ref="AU259:AU322" si="45">AT259/AS259</f>
        <v>0.56031128404669261</v>
      </c>
    </row>
    <row r="260" spans="1:47" x14ac:dyDescent="0.2">
      <c r="A260" s="67">
        <v>45750</v>
      </c>
      <c r="B260" s="24" t="s">
        <v>48</v>
      </c>
      <c r="C260" s="26"/>
      <c r="D260" s="22" t="str">
        <f t="shared" si="39"/>
        <v>Thu</v>
      </c>
      <c r="E260" s="26"/>
      <c r="F260" s="24" t="s">
        <v>45</v>
      </c>
      <c r="G260" s="24" t="s">
        <v>46</v>
      </c>
      <c r="H260" s="47" t="s">
        <v>67</v>
      </c>
      <c r="I260" s="50" t="s">
        <v>122</v>
      </c>
      <c r="J260" s="26" t="s">
        <v>56</v>
      </c>
      <c r="K260" s="22">
        <v>5.5</v>
      </c>
      <c r="L260" s="27">
        <v>3</v>
      </c>
      <c r="M260" s="27"/>
      <c r="N260" s="27"/>
      <c r="O260" s="27"/>
      <c r="P260" s="27"/>
      <c r="Q260" s="27"/>
      <c r="R260" s="23">
        <v>1.92</v>
      </c>
      <c r="S260" s="24" t="s">
        <v>53</v>
      </c>
      <c r="T260" s="25">
        <f t="shared" si="40"/>
        <v>5.76</v>
      </c>
      <c r="U260" s="17">
        <f t="shared" si="41"/>
        <v>2.76</v>
      </c>
      <c r="V260" s="23">
        <f t="shared" ref="V260:V323" si="46">U260+V259</f>
        <v>54.499999999999979</v>
      </c>
      <c r="W260" s="20">
        <f t="shared" ref="W260:W323" si="47">L260+W259</f>
        <v>575.91</v>
      </c>
      <c r="X260" s="21">
        <f t="shared" si="42"/>
        <v>9.4632841937108192E-2</v>
      </c>
      <c r="Y260" s="49">
        <f t="shared" si="43"/>
        <v>0.54499999999999982</v>
      </c>
      <c r="Z260" s="48">
        <f t="shared" si="44"/>
        <v>5449.9999999999982</v>
      </c>
      <c r="AA260" s="24" t="s">
        <v>53</v>
      </c>
      <c r="AS260" s="8">
        <f t="shared" si="38"/>
        <v>258</v>
      </c>
      <c r="AT260" s="8">
        <v>145</v>
      </c>
      <c r="AU260" s="51">
        <f t="shared" si="45"/>
        <v>0.56201550387596899</v>
      </c>
    </row>
    <row r="261" spans="1:47" x14ac:dyDescent="0.2">
      <c r="A261" s="67">
        <v>45750</v>
      </c>
      <c r="B261" s="24" t="s">
        <v>48</v>
      </c>
      <c r="C261" s="26"/>
      <c r="D261" s="22" t="str">
        <f t="shared" si="39"/>
        <v>Thu</v>
      </c>
      <c r="E261" s="26"/>
      <c r="F261" s="24" t="s">
        <v>45</v>
      </c>
      <c r="G261" s="24" t="s">
        <v>46</v>
      </c>
      <c r="H261" s="47" t="s">
        <v>67</v>
      </c>
      <c r="I261" s="50" t="s">
        <v>339</v>
      </c>
      <c r="J261" s="26" t="s">
        <v>121</v>
      </c>
      <c r="K261" s="24" t="s">
        <v>245</v>
      </c>
      <c r="L261" s="27">
        <v>2</v>
      </c>
      <c r="M261" s="27"/>
      <c r="N261" s="27"/>
      <c r="O261" s="27"/>
      <c r="P261" s="27"/>
      <c r="Q261" s="27"/>
      <c r="R261" s="23">
        <v>1.91</v>
      </c>
      <c r="S261" s="24" t="s">
        <v>53</v>
      </c>
      <c r="T261" s="25">
        <f t="shared" si="40"/>
        <v>3.82</v>
      </c>
      <c r="U261" s="17">
        <f t="shared" si="41"/>
        <v>1.8199999999999998</v>
      </c>
      <c r="V261" s="23">
        <f t="shared" si="46"/>
        <v>56.319999999999979</v>
      </c>
      <c r="W261" s="20">
        <f t="shared" si="47"/>
        <v>577.91</v>
      </c>
      <c r="X261" s="21">
        <f t="shared" si="42"/>
        <v>9.7454620961741414E-2</v>
      </c>
      <c r="Y261" s="49">
        <f t="shared" si="43"/>
        <v>0.56319999999999981</v>
      </c>
      <c r="Z261" s="48">
        <f t="shared" si="44"/>
        <v>5631.9999999999982</v>
      </c>
      <c r="AA261" s="24" t="s">
        <v>53</v>
      </c>
      <c r="AS261" s="8">
        <f t="shared" si="38"/>
        <v>259</v>
      </c>
      <c r="AT261" s="8">
        <v>146</v>
      </c>
      <c r="AU261" s="51">
        <f t="shared" si="45"/>
        <v>0.56370656370656369</v>
      </c>
    </row>
    <row r="262" spans="1:47" x14ac:dyDescent="0.2">
      <c r="A262" s="67">
        <v>45751</v>
      </c>
      <c r="B262" s="24" t="s">
        <v>48</v>
      </c>
      <c r="C262" s="26"/>
      <c r="D262" s="22" t="str">
        <f t="shared" si="39"/>
        <v>Fri</v>
      </c>
      <c r="E262" s="26"/>
      <c r="F262" s="24" t="s">
        <v>45</v>
      </c>
      <c r="G262" s="24" t="s">
        <v>46</v>
      </c>
      <c r="H262" s="47" t="s">
        <v>67</v>
      </c>
      <c r="I262" s="50" t="s">
        <v>69</v>
      </c>
      <c r="J262" s="26" t="s">
        <v>118</v>
      </c>
      <c r="K262" s="22">
        <v>13.5</v>
      </c>
      <c r="L262" s="27">
        <v>3</v>
      </c>
      <c r="M262" s="27"/>
      <c r="N262" s="27"/>
      <c r="O262" s="27"/>
      <c r="P262" s="27"/>
      <c r="Q262" s="27"/>
      <c r="R262" s="23">
        <v>1.9</v>
      </c>
      <c r="S262" s="24" t="s">
        <v>53</v>
      </c>
      <c r="T262" s="25">
        <f t="shared" si="40"/>
        <v>5.7</v>
      </c>
      <c r="U262" s="17">
        <f t="shared" si="41"/>
        <v>2.7</v>
      </c>
      <c r="V262" s="23">
        <f t="shared" si="46"/>
        <v>59.019999999999982</v>
      </c>
      <c r="W262" s="20">
        <f t="shared" si="47"/>
        <v>580.91</v>
      </c>
      <c r="X262" s="21">
        <f t="shared" si="42"/>
        <v>0.10159921502470259</v>
      </c>
      <c r="Y262" s="49">
        <f t="shared" si="43"/>
        <v>0.59019999999999984</v>
      </c>
      <c r="Z262" s="48">
        <f t="shared" si="44"/>
        <v>5901.9999999999982</v>
      </c>
      <c r="AA262" s="24" t="s">
        <v>53</v>
      </c>
      <c r="AS262" s="8">
        <f t="shared" si="38"/>
        <v>260</v>
      </c>
      <c r="AT262" s="8">
        <v>147</v>
      </c>
      <c r="AU262" s="51">
        <f t="shared" si="45"/>
        <v>0.56538461538461537</v>
      </c>
    </row>
    <row r="263" spans="1:47" x14ac:dyDescent="0.2">
      <c r="A263" s="67">
        <v>45752</v>
      </c>
      <c r="B263" s="24" t="s">
        <v>48</v>
      </c>
      <c r="C263" s="26"/>
      <c r="D263" s="22" t="str">
        <f t="shared" si="39"/>
        <v>Sat</v>
      </c>
      <c r="E263" s="26"/>
      <c r="F263" s="24" t="s">
        <v>45</v>
      </c>
      <c r="G263" s="24" t="s">
        <v>46</v>
      </c>
      <c r="H263" s="47" t="s">
        <v>67</v>
      </c>
      <c r="I263" s="50" t="s">
        <v>340</v>
      </c>
      <c r="J263" s="26" t="s">
        <v>121</v>
      </c>
      <c r="K263" s="24" t="s">
        <v>245</v>
      </c>
      <c r="L263" s="27">
        <v>3</v>
      </c>
      <c r="M263" s="27"/>
      <c r="N263" s="27"/>
      <c r="O263" s="27"/>
      <c r="P263" s="27"/>
      <c r="Q263" s="27"/>
      <c r="R263" s="23">
        <v>1.92</v>
      </c>
      <c r="S263" s="24" t="s">
        <v>53</v>
      </c>
      <c r="T263" s="25">
        <f t="shared" si="40"/>
        <v>5.76</v>
      </c>
      <c r="U263" s="17">
        <f t="shared" si="41"/>
        <v>2.76</v>
      </c>
      <c r="V263" s="23">
        <f t="shared" si="46"/>
        <v>61.77999999999998</v>
      </c>
      <c r="W263" s="20">
        <f t="shared" si="47"/>
        <v>583.91</v>
      </c>
      <c r="X263" s="21">
        <f t="shared" si="42"/>
        <v>0.10580397664023562</v>
      </c>
      <c r="Y263" s="49">
        <f t="shared" si="43"/>
        <v>0.61779999999999979</v>
      </c>
      <c r="Z263" s="48">
        <f t="shared" si="44"/>
        <v>6177.9999999999982</v>
      </c>
      <c r="AA263" s="24" t="s">
        <v>53</v>
      </c>
      <c r="AS263" s="8">
        <f t="shared" si="38"/>
        <v>261</v>
      </c>
      <c r="AT263" s="8">
        <v>148</v>
      </c>
      <c r="AU263" s="51">
        <f t="shared" si="45"/>
        <v>0.56704980842911878</v>
      </c>
    </row>
    <row r="264" spans="1:47" x14ac:dyDescent="0.2">
      <c r="A264" s="67">
        <v>45752</v>
      </c>
      <c r="B264" s="24" t="s">
        <v>48</v>
      </c>
      <c r="C264" s="26"/>
      <c r="D264" s="22" t="str">
        <f t="shared" si="39"/>
        <v>Sat</v>
      </c>
      <c r="E264" s="26"/>
      <c r="F264" s="24" t="s">
        <v>45</v>
      </c>
      <c r="G264" s="24" t="s">
        <v>46</v>
      </c>
      <c r="H264" s="47" t="s">
        <v>67</v>
      </c>
      <c r="I264" s="50" t="s">
        <v>120</v>
      </c>
      <c r="J264" s="26" t="s">
        <v>103</v>
      </c>
      <c r="K264" s="22">
        <v>6.5</v>
      </c>
      <c r="L264" s="27">
        <v>3</v>
      </c>
      <c r="M264" s="27"/>
      <c r="N264" s="27"/>
      <c r="O264" s="27"/>
      <c r="P264" s="27"/>
      <c r="Q264" s="27"/>
      <c r="R264" s="23">
        <v>1.89</v>
      </c>
      <c r="S264" s="24" t="s">
        <v>53</v>
      </c>
      <c r="T264" s="25">
        <f t="shared" si="40"/>
        <v>5.67</v>
      </c>
      <c r="U264" s="17">
        <f t="shared" si="41"/>
        <v>2.67</v>
      </c>
      <c r="V264" s="23">
        <f t="shared" si="46"/>
        <v>64.449999999999974</v>
      </c>
      <c r="W264" s="20">
        <f t="shared" si="47"/>
        <v>586.91</v>
      </c>
      <c r="X264" s="21">
        <f t="shared" si="42"/>
        <v>0.109812407353768</v>
      </c>
      <c r="Y264" s="49">
        <f t="shared" si="43"/>
        <v>0.64449999999999974</v>
      </c>
      <c r="Z264" s="48">
        <f t="shared" si="44"/>
        <v>6444.9999999999973</v>
      </c>
      <c r="AA264" s="24" t="s">
        <v>53</v>
      </c>
      <c r="AS264" s="8">
        <f t="shared" si="38"/>
        <v>262</v>
      </c>
      <c r="AT264" s="8">
        <v>149</v>
      </c>
      <c r="AU264" s="51">
        <f t="shared" si="45"/>
        <v>0.56870229007633588</v>
      </c>
    </row>
    <row r="265" spans="1:47" x14ac:dyDescent="0.2">
      <c r="A265" s="67">
        <v>45752</v>
      </c>
      <c r="B265" s="24" t="s">
        <v>48</v>
      </c>
      <c r="C265" s="26"/>
      <c r="D265" s="22" t="str">
        <f t="shared" si="39"/>
        <v>Sat</v>
      </c>
      <c r="E265" s="26"/>
      <c r="F265" s="24" t="s">
        <v>45</v>
      </c>
      <c r="G265" s="24" t="s">
        <v>46</v>
      </c>
      <c r="H265" s="47" t="s">
        <v>67</v>
      </c>
      <c r="I265" s="50" t="s">
        <v>341</v>
      </c>
      <c r="J265" s="26" t="s">
        <v>121</v>
      </c>
      <c r="K265" s="24" t="s">
        <v>245</v>
      </c>
      <c r="L265" s="27">
        <v>3</v>
      </c>
      <c r="M265" s="27"/>
      <c r="N265" s="27"/>
      <c r="O265" s="27"/>
      <c r="P265" s="27"/>
      <c r="Q265" s="27"/>
      <c r="R265" s="23">
        <v>1.9</v>
      </c>
      <c r="S265" s="24" t="s">
        <v>53</v>
      </c>
      <c r="T265" s="25">
        <f t="shared" si="40"/>
        <v>5.7</v>
      </c>
      <c r="U265" s="17">
        <f t="shared" si="41"/>
        <v>2.7</v>
      </c>
      <c r="V265" s="23">
        <f t="shared" si="46"/>
        <v>67.149999999999977</v>
      </c>
      <c r="W265" s="20">
        <f t="shared" si="47"/>
        <v>589.91</v>
      </c>
      <c r="X265" s="21">
        <f t="shared" si="42"/>
        <v>0.11383092336119066</v>
      </c>
      <c r="Y265" s="49">
        <f t="shared" si="43"/>
        <v>0.67149999999999976</v>
      </c>
      <c r="Z265" s="48">
        <f t="shared" si="44"/>
        <v>6714.9999999999982</v>
      </c>
      <c r="AA265" s="24" t="s">
        <v>53</v>
      </c>
      <c r="AS265" s="8">
        <f t="shared" si="38"/>
        <v>263</v>
      </c>
      <c r="AT265" s="8">
        <v>150</v>
      </c>
      <c r="AU265" s="51">
        <f t="shared" si="45"/>
        <v>0.57034220532319391</v>
      </c>
    </row>
    <row r="266" spans="1:47" x14ac:dyDescent="0.2">
      <c r="A266" s="67">
        <v>45752</v>
      </c>
      <c r="B266" s="24" t="s">
        <v>48</v>
      </c>
      <c r="C266" s="26"/>
      <c r="D266" s="22" t="str">
        <f t="shared" si="39"/>
        <v>Sat</v>
      </c>
      <c r="E266" s="26"/>
      <c r="F266" s="24" t="s">
        <v>45</v>
      </c>
      <c r="G266" s="24" t="s">
        <v>46</v>
      </c>
      <c r="H266" s="47" t="s">
        <v>67</v>
      </c>
      <c r="I266" s="24" t="s">
        <v>65</v>
      </c>
      <c r="J266" s="26" t="s">
        <v>58</v>
      </c>
      <c r="K266" s="22">
        <v>17.5</v>
      </c>
      <c r="L266" s="27">
        <v>2</v>
      </c>
      <c r="M266" s="27"/>
      <c r="N266" s="27"/>
      <c r="O266" s="27"/>
      <c r="P266" s="27"/>
      <c r="Q266" s="27"/>
      <c r="R266" s="23">
        <v>1.96</v>
      </c>
      <c r="S266" s="24" t="s">
        <v>50</v>
      </c>
      <c r="T266" s="25" t="str">
        <f t="shared" si="40"/>
        <v>0.00</v>
      </c>
      <c r="U266" s="17">
        <f t="shared" si="41"/>
        <v>-2</v>
      </c>
      <c r="V266" s="23">
        <f t="shared" si="46"/>
        <v>65.149999999999977</v>
      </c>
      <c r="W266" s="20">
        <f t="shared" si="47"/>
        <v>591.91</v>
      </c>
      <c r="X266" s="21">
        <f t="shared" si="42"/>
        <v>0.11006740889662277</v>
      </c>
      <c r="Y266" s="49">
        <f t="shared" si="43"/>
        <v>0.65149999999999975</v>
      </c>
      <c r="Z266" s="48">
        <f t="shared" si="44"/>
        <v>6514.9999999999982</v>
      </c>
      <c r="AA266" s="24" t="s">
        <v>50</v>
      </c>
      <c r="AS266" s="8">
        <f t="shared" si="38"/>
        <v>264</v>
      </c>
      <c r="AT266" s="8">
        <v>150</v>
      </c>
      <c r="AU266" s="51">
        <f t="shared" si="45"/>
        <v>0.56818181818181823</v>
      </c>
    </row>
    <row r="267" spans="1:47" x14ac:dyDescent="0.2">
      <c r="A267" s="67">
        <v>45752</v>
      </c>
      <c r="B267" s="24" t="s">
        <v>48</v>
      </c>
      <c r="C267" s="26"/>
      <c r="D267" s="22" t="str">
        <f t="shared" si="39"/>
        <v>Sat</v>
      </c>
      <c r="E267" s="26"/>
      <c r="F267" s="24" t="s">
        <v>45</v>
      </c>
      <c r="G267" s="24" t="s">
        <v>46</v>
      </c>
      <c r="H267" s="47" t="s">
        <v>67</v>
      </c>
      <c r="I267" s="24" t="s">
        <v>342</v>
      </c>
      <c r="J267" s="26" t="s">
        <v>121</v>
      </c>
      <c r="K267" s="24" t="s">
        <v>245</v>
      </c>
      <c r="L267" s="27">
        <v>2</v>
      </c>
      <c r="M267" s="27"/>
      <c r="N267" s="27"/>
      <c r="O267" s="27"/>
      <c r="P267" s="27"/>
      <c r="Q267" s="27"/>
      <c r="R267" s="23">
        <v>1.92</v>
      </c>
      <c r="S267" s="24" t="s">
        <v>50</v>
      </c>
      <c r="T267" s="25" t="str">
        <f t="shared" si="40"/>
        <v>0.00</v>
      </c>
      <c r="U267" s="17">
        <f t="shared" si="41"/>
        <v>-2</v>
      </c>
      <c r="V267" s="23">
        <f t="shared" si="46"/>
        <v>63.149999999999977</v>
      </c>
      <c r="W267" s="20">
        <f t="shared" si="47"/>
        <v>593.91</v>
      </c>
      <c r="X267" s="21">
        <f t="shared" si="42"/>
        <v>0.10632924180431375</v>
      </c>
      <c r="Y267" s="49">
        <f t="shared" si="43"/>
        <v>0.63149999999999973</v>
      </c>
      <c r="Z267" s="48">
        <f t="shared" si="44"/>
        <v>6314.9999999999982</v>
      </c>
      <c r="AA267" s="24" t="s">
        <v>50</v>
      </c>
      <c r="AS267" s="8">
        <f t="shared" si="38"/>
        <v>265</v>
      </c>
      <c r="AT267" s="8">
        <v>150</v>
      </c>
      <c r="AU267" s="51">
        <f t="shared" si="45"/>
        <v>0.56603773584905659</v>
      </c>
    </row>
    <row r="268" spans="1:47" x14ac:dyDescent="0.2">
      <c r="A268" s="67">
        <v>45753</v>
      </c>
      <c r="B268" s="24" t="s">
        <v>48</v>
      </c>
      <c r="C268" s="26"/>
      <c r="D268" s="22" t="str">
        <f t="shared" si="39"/>
        <v>Sun</v>
      </c>
      <c r="E268" s="26"/>
      <c r="F268" s="24" t="s">
        <v>45</v>
      </c>
      <c r="G268" s="24" t="s">
        <v>46</v>
      </c>
      <c r="H268" s="47" t="s">
        <v>67</v>
      </c>
      <c r="I268" s="24" t="s">
        <v>61</v>
      </c>
      <c r="J268" s="26" t="s">
        <v>72</v>
      </c>
      <c r="K268" s="22">
        <v>5.5</v>
      </c>
      <c r="L268" s="27">
        <v>2</v>
      </c>
      <c r="M268" s="27"/>
      <c r="N268" s="27"/>
      <c r="O268" s="27"/>
      <c r="P268" s="27"/>
      <c r="Q268" s="27"/>
      <c r="R268" s="23">
        <v>1.91</v>
      </c>
      <c r="S268" s="24" t="s">
        <v>50</v>
      </c>
      <c r="T268" s="25" t="str">
        <f t="shared" si="40"/>
        <v>0.00</v>
      </c>
      <c r="U268" s="17">
        <f t="shared" si="41"/>
        <v>-2</v>
      </c>
      <c r="V268" s="23">
        <f t="shared" si="46"/>
        <v>61.149999999999977</v>
      </c>
      <c r="W268" s="20">
        <f t="shared" si="47"/>
        <v>595.91</v>
      </c>
      <c r="X268" s="21">
        <f t="shared" si="42"/>
        <v>0.10261616687083616</v>
      </c>
      <c r="Y268" s="49">
        <f t="shared" si="43"/>
        <v>0.61149999999999982</v>
      </c>
      <c r="Z268" s="48">
        <f t="shared" si="44"/>
        <v>6114.9999999999982</v>
      </c>
      <c r="AA268" s="24" t="s">
        <v>50</v>
      </c>
      <c r="AS268" s="8">
        <f t="shared" si="38"/>
        <v>266</v>
      </c>
      <c r="AT268" s="8">
        <v>150</v>
      </c>
      <c r="AU268" s="51">
        <f t="shared" si="45"/>
        <v>0.56390977443609025</v>
      </c>
    </row>
    <row r="269" spans="1:47" x14ac:dyDescent="0.2">
      <c r="A269" s="67">
        <v>45753</v>
      </c>
      <c r="B269" s="24" t="s">
        <v>48</v>
      </c>
      <c r="C269" s="26"/>
      <c r="D269" s="22" t="str">
        <f t="shared" si="39"/>
        <v>Sun</v>
      </c>
      <c r="E269" s="26"/>
      <c r="F269" s="24" t="s">
        <v>45</v>
      </c>
      <c r="G269" s="24" t="s">
        <v>46</v>
      </c>
      <c r="H269" s="47" t="s">
        <v>67</v>
      </c>
      <c r="I269" s="24" t="s">
        <v>62</v>
      </c>
      <c r="J269" s="26" t="s">
        <v>60</v>
      </c>
      <c r="K269" s="22">
        <v>6.5</v>
      </c>
      <c r="L269" s="27">
        <v>2</v>
      </c>
      <c r="M269" s="27"/>
      <c r="N269" s="27"/>
      <c r="O269" s="27"/>
      <c r="P269" s="27"/>
      <c r="Q269" s="27"/>
      <c r="R269" s="23">
        <v>1.91</v>
      </c>
      <c r="S269" s="24" t="s">
        <v>50</v>
      </c>
      <c r="T269" s="25" t="str">
        <f t="shared" si="40"/>
        <v>0.00</v>
      </c>
      <c r="U269" s="17">
        <f t="shared" si="41"/>
        <v>-2</v>
      </c>
      <c r="V269" s="23">
        <f t="shared" si="46"/>
        <v>59.149999999999977</v>
      </c>
      <c r="W269" s="20">
        <f t="shared" si="47"/>
        <v>597.91</v>
      </c>
      <c r="X269" s="21">
        <f t="shared" si="42"/>
        <v>9.8927932297502935E-2</v>
      </c>
      <c r="Y269" s="49">
        <f t="shared" si="43"/>
        <v>0.5914999999999998</v>
      </c>
      <c r="Z269" s="48">
        <f t="shared" si="44"/>
        <v>5914.9999999999982</v>
      </c>
      <c r="AA269" s="24" t="s">
        <v>50</v>
      </c>
      <c r="AS269" s="8">
        <f t="shared" si="38"/>
        <v>267</v>
      </c>
      <c r="AT269" s="8">
        <v>150</v>
      </c>
      <c r="AU269" s="51">
        <f t="shared" si="45"/>
        <v>0.5617977528089888</v>
      </c>
    </row>
    <row r="270" spans="1:47" x14ac:dyDescent="0.2">
      <c r="A270" s="67">
        <v>45753</v>
      </c>
      <c r="B270" s="24" t="s">
        <v>48</v>
      </c>
      <c r="C270" s="26"/>
      <c r="D270" s="22" t="str">
        <f t="shared" si="39"/>
        <v>Sun</v>
      </c>
      <c r="E270" s="26"/>
      <c r="F270" s="24" t="s">
        <v>45</v>
      </c>
      <c r="G270" s="24" t="s">
        <v>46</v>
      </c>
      <c r="H270" s="47" t="s">
        <v>67</v>
      </c>
      <c r="I270" s="50" t="s">
        <v>343</v>
      </c>
      <c r="J270" s="26" t="s">
        <v>121</v>
      </c>
      <c r="K270" s="24" t="s">
        <v>245</v>
      </c>
      <c r="L270" s="27">
        <v>3</v>
      </c>
      <c r="M270" s="27"/>
      <c r="N270" s="27"/>
      <c r="O270" s="27"/>
      <c r="P270" s="27"/>
      <c r="Q270" s="27"/>
      <c r="R270" s="23">
        <v>1.91</v>
      </c>
      <c r="S270" s="24" t="s">
        <v>53</v>
      </c>
      <c r="T270" s="25">
        <f t="shared" si="40"/>
        <v>5.73</v>
      </c>
      <c r="U270" s="17">
        <f t="shared" si="41"/>
        <v>2.7300000000000004</v>
      </c>
      <c r="V270" s="23">
        <f t="shared" si="46"/>
        <v>61.879999999999981</v>
      </c>
      <c r="W270" s="20">
        <f t="shared" si="47"/>
        <v>600.91</v>
      </c>
      <c r="X270" s="21">
        <f t="shared" si="42"/>
        <v>0.10297715132049721</v>
      </c>
      <c r="Y270" s="49">
        <f t="shared" si="43"/>
        <v>0.61879999999999979</v>
      </c>
      <c r="Z270" s="48">
        <f t="shared" si="44"/>
        <v>6187.9999999999982</v>
      </c>
      <c r="AA270" s="24" t="s">
        <v>53</v>
      </c>
      <c r="AS270" s="8">
        <f t="shared" si="38"/>
        <v>268</v>
      </c>
      <c r="AT270" s="8">
        <v>151</v>
      </c>
      <c r="AU270" s="51">
        <f t="shared" si="45"/>
        <v>0.56343283582089554</v>
      </c>
    </row>
    <row r="271" spans="1:47" x14ac:dyDescent="0.2">
      <c r="A271" s="67">
        <v>45757</v>
      </c>
      <c r="B271" s="24" t="s">
        <v>48</v>
      </c>
      <c r="C271" s="26"/>
      <c r="D271" s="22" t="str">
        <f t="shared" si="39"/>
        <v>Thu</v>
      </c>
      <c r="E271" s="26"/>
      <c r="F271" s="24" t="s">
        <v>45</v>
      </c>
      <c r="G271" s="24" t="s">
        <v>46</v>
      </c>
      <c r="H271" s="47" t="s">
        <v>70</v>
      </c>
      <c r="I271" s="50" t="s">
        <v>120</v>
      </c>
      <c r="J271" s="26" t="s">
        <v>118</v>
      </c>
      <c r="K271" s="22">
        <v>7.5</v>
      </c>
      <c r="L271" s="27">
        <v>2</v>
      </c>
      <c r="M271" s="27"/>
      <c r="N271" s="27"/>
      <c r="O271" s="27"/>
      <c r="P271" s="27"/>
      <c r="Q271" s="27"/>
      <c r="R271" s="23">
        <v>1.91</v>
      </c>
      <c r="S271" s="24" t="s">
        <v>53</v>
      </c>
      <c r="T271" s="25">
        <f t="shared" si="40"/>
        <v>3.82</v>
      </c>
      <c r="U271" s="17">
        <f t="shared" si="41"/>
        <v>1.8199999999999998</v>
      </c>
      <c r="V271" s="23">
        <f t="shared" si="46"/>
        <v>63.699999999999982</v>
      </c>
      <c r="W271" s="20">
        <f t="shared" si="47"/>
        <v>602.91</v>
      </c>
      <c r="X271" s="21">
        <f t="shared" si="42"/>
        <v>0.10565424358527804</v>
      </c>
      <c r="Y271" s="49">
        <f t="shared" si="43"/>
        <v>0.63699999999999979</v>
      </c>
      <c r="Z271" s="48">
        <f t="shared" si="44"/>
        <v>6369.9999999999982</v>
      </c>
      <c r="AA271" s="24" t="s">
        <v>53</v>
      </c>
      <c r="AS271" s="8">
        <f t="shared" si="38"/>
        <v>269</v>
      </c>
      <c r="AT271" s="8">
        <v>152</v>
      </c>
      <c r="AU271" s="51">
        <f t="shared" si="45"/>
        <v>0.56505576208178443</v>
      </c>
    </row>
    <row r="272" spans="1:47" x14ac:dyDescent="0.2">
      <c r="A272" s="67">
        <v>45758</v>
      </c>
      <c r="B272" s="24" t="s">
        <v>48</v>
      </c>
      <c r="C272" s="26"/>
      <c r="D272" s="22" t="str">
        <f t="shared" si="39"/>
        <v>Fri</v>
      </c>
      <c r="E272" s="26"/>
      <c r="F272" s="24" t="s">
        <v>45</v>
      </c>
      <c r="G272" s="24" t="s">
        <v>46</v>
      </c>
      <c r="H272" s="47" t="s">
        <v>70</v>
      </c>
      <c r="I272" s="24" t="s">
        <v>344</v>
      </c>
      <c r="J272" s="26" t="s">
        <v>121</v>
      </c>
      <c r="K272" s="24" t="s">
        <v>245</v>
      </c>
      <c r="L272" s="27">
        <v>3</v>
      </c>
      <c r="M272" s="27"/>
      <c r="N272" s="27"/>
      <c r="O272" s="27"/>
      <c r="P272" s="27"/>
      <c r="Q272" s="27"/>
      <c r="R272" s="23">
        <v>1.85</v>
      </c>
      <c r="S272" s="24" t="s">
        <v>50</v>
      </c>
      <c r="T272" s="25" t="str">
        <f t="shared" si="40"/>
        <v>0.00</v>
      </c>
      <c r="U272" s="17">
        <f t="shared" si="41"/>
        <v>-3</v>
      </c>
      <c r="V272" s="23">
        <f t="shared" si="46"/>
        <v>60.699999999999982</v>
      </c>
      <c r="W272" s="20">
        <f t="shared" si="47"/>
        <v>605.91</v>
      </c>
      <c r="X272" s="21">
        <f t="shared" si="42"/>
        <v>0.10017989470383387</v>
      </c>
      <c r="Y272" s="49">
        <f t="shared" si="43"/>
        <v>0.60699999999999976</v>
      </c>
      <c r="Z272" s="48">
        <f t="shared" si="44"/>
        <v>6069.9999999999982</v>
      </c>
      <c r="AA272" s="24" t="s">
        <v>50</v>
      </c>
      <c r="AS272" s="8">
        <f t="shared" si="38"/>
        <v>270</v>
      </c>
      <c r="AT272" s="8">
        <v>153</v>
      </c>
      <c r="AU272" s="51">
        <f t="shared" si="45"/>
        <v>0.56666666666666665</v>
      </c>
    </row>
    <row r="273" spans="1:47" x14ac:dyDescent="0.2">
      <c r="A273" s="67">
        <v>45759</v>
      </c>
      <c r="B273" s="24" t="s">
        <v>48</v>
      </c>
      <c r="C273" s="26"/>
      <c r="D273" s="22" t="str">
        <f t="shared" si="39"/>
        <v>Sat</v>
      </c>
      <c r="E273" s="26"/>
      <c r="F273" s="24" t="s">
        <v>45</v>
      </c>
      <c r="G273" s="24" t="s">
        <v>46</v>
      </c>
      <c r="H273" s="47" t="s">
        <v>70</v>
      </c>
      <c r="I273" s="50" t="s">
        <v>345</v>
      </c>
      <c r="J273" s="26" t="s">
        <v>121</v>
      </c>
      <c r="K273" s="24" t="s">
        <v>245</v>
      </c>
      <c r="L273" s="27">
        <v>3</v>
      </c>
      <c r="M273" s="27"/>
      <c r="N273" s="27"/>
      <c r="O273" s="27"/>
      <c r="P273" s="27"/>
      <c r="Q273" s="27"/>
      <c r="R273" s="23">
        <v>2</v>
      </c>
      <c r="S273" s="24" t="s">
        <v>53</v>
      </c>
      <c r="T273" s="25">
        <f t="shared" si="40"/>
        <v>6</v>
      </c>
      <c r="U273" s="17">
        <f t="shared" si="41"/>
        <v>3</v>
      </c>
      <c r="V273" s="23">
        <f t="shared" si="46"/>
        <v>63.699999999999982</v>
      </c>
      <c r="W273" s="20">
        <f t="shared" si="47"/>
        <v>608.91</v>
      </c>
      <c r="X273" s="21">
        <f t="shared" si="42"/>
        <v>0.10461316122251234</v>
      </c>
      <c r="Y273" s="49">
        <f t="shared" si="43"/>
        <v>0.63699999999999979</v>
      </c>
      <c r="Z273" s="48">
        <f t="shared" si="44"/>
        <v>6369.9999999999982</v>
      </c>
      <c r="AA273" s="24" t="s">
        <v>53</v>
      </c>
      <c r="AS273" s="8">
        <f t="shared" si="38"/>
        <v>271</v>
      </c>
      <c r="AT273" s="8">
        <v>154</v>
      </c>
      <c r="AU273" s="51">
        <f t="shared" si="45"/>
        <v>0.56826568265682653</v>
      </c>
    </row>
    <row r="274" spans="1:47" x14ac:dyDescent="0.2">
      <c r="A274" s="67">
        <v>45759</v>
      </c>
      <c r="B274" s="24" t="s">
        <v>48</v>
      </c>
      <c r="C274" s="26"/>
      <c r="D274" s="22" t="str">
        <f t="shared" si="39"/>
        <v>Sat</v>
      </c>
      <c r="E274" s="26"/>
      <c r="F274" s="24" t="s">
        <v>45</v>
      </c>
      <c r="G274" s="24" t="s">
        <v>46</v>
      </c>
      <c r="H274" s="47" t="s">
        <v>70</v>
      </c>
      <c r="I274" s="24" t="s">
        <v>119</v>
      </c>
      <c r="J274" s="26" t="s">
        <v>346</v>
      </c>
      <c r="K274" s="22">
        <v>5.5</v>
      </c>
      <c r="L274" s="27">
        <v>2</v>
      </c>
      <c r="M274" s="27"/>
      <c r="N274" s="27"/>
      <c r="O274" s="27"/>
      <c r="P274" s="27"/>
      <c r="Q274" s="27"/>
      <c r="R274" s="23">
        <v>1.93</v>
      </c>
      <c r="S274" s="24" t="s">
        <v>50</v>
      </c>
      <c r="T274" s="25" t="str">
        <f t="shared" si="40"/>
        <v>0.00</v>
      </c>
      <c r="U274" s="17">
        <f t="shared" si="41"/>
        <v>-2</v>
      </c>
      <c r="V274" s="23">
        <f t="shared" si="46"/>
        <v>61.699999999999982</v>
      </c>
      <c r="W274" s="20">
        <f t="shared" si="47"/>
        <v>610.91</v>
      </c>
      <c r="X274" s="21">
        <f t="shared" si="42"/>
        <v>0.10099687351655724</v>
      </c>
      <c r="Y274" s="49">
        <f t="shared" si="43"/>
        <v>0.61699999999999977</v>
      </c>
      <c r="Z274" s="48">
        <f t="shared" si="44"/>
        <v>6169.9999999999982</v>
      </c>
      <c r="AA274" s="24" t="s">
        <v>50</v>
      </c>
      <c r="AS274" s="8">
        <f t="shared" ref="AS274:AS337" si="48">AS273+1</f>
        <v>272</v>
      </c>
      <c r="AT274" s="8">
        <v>154</v>
      </c>
      <c r="AU274" s="51">
        <f t="shared" si="45"/>
        <v>0.56617647058823528</v>
      </c>
    </row>
    <row r="275" spans="1:47" x14ac:dyDescent="0.2">
      <c r="A275" s="67">
        <v>45760</v>
      </c>
      <c r="B275" s="24" t="s">
        <v>48</v>
      </c>
      <c r="C275" s="26"/>
      <c r="D275" s="22" t="str">
        <f t="shared" si="39"/>
        <v>Sun</v>
      </c>
      <c r="E275" s="26"/>
      <c r="F275" s="24" t="s">
        <v>45</v>
      </c>
      <c r="G275" s="24" t="s">
        <v>46</v>
      </c>
      <c r="H275" s="47" t="s">
        <v>70</v>
      </c>
      <c r="I275" s="50" t="s">
        <v>347</v>
      </c>
      <c r="J275" s="26" t="s">
        <v>62</v>
      </c>
      <c r="K275" s="22">
        <v>5.5</v>
      </c>
      <c r="L275" s="27">
        <v>3</v>
      </c>
      <c r="M275" s="27"/>
      <c r="N275" s="27"/>
      <c r="O275" s="27"/>
      <c r="P275" s="27"/>
      <c r="Q275" s="27"/>
      <c r="R275" s="23">
        <v>1.96</v>
      </c>
      <c r="S275" s="24" t="s">
        <v>53</v>
      </c>
      <c r="T275" s="25">
        <f t="shared" si="40"/>
        <v>5.88</v>
      </c>
      <c r="U275" s="17">
        <f t="shared" si="41"/>
        <v>2.88</v>
      </c>
      <c r="V275" s="23">
        <f t="shared" si="46"/>
        <v>64.579999999999984</v>
      </c>
      <c r="W275" s="20">
        <f t="shared" si="47"/>
        <v>613.91</v>
      </c>
      <c r="X275" s="21">
        <f t="shared" si="42"/>
        <v>0.10519457249433954</v>
      </c>
      <c r="Y275" s="49">
        <f t="shared" si="43"/>
        <v>0.64579999999999982</v>
      </c>
      <c r="Z275" s="48">
        <f t="shared" si="44"/>
        <v>6457.9999999999982</v>
      </c>
      <c r="AA275" s="24" t="s">
        <v>53</v>
      </c>
      <c r="AS275" s="8">
        <f t="shared" si="48"/>
        <v>273</v>
      </c>
      <c r="AT275" s="8">
        <v>155</v>
      </c>
      <c r="AU275" s="51">
        <f t="shared" si="45"/>
        <v>0.56776556776556775</v>
      </c>
    </row>
    <row r="276" spans="1:47" x14ac:dyDescent="0.2">
      <c r="A276" s="67">
        <v>45760</v>
      </c>
      <c r="B276" s="24" t="s">
        <v>48</v>
      </c>
      <c r="C276" s="26"/>
      <c r="D276" s="22" t="str">
        <f t="shared" si="39"/>
        <v>Sun</v>
      </c>
      <c r="E276" s="26"/>
      <c r="F276" s="24" t="s">
        <v>45</v>
      </c>
      <c r="G276" s="24" t="s">
        <v>46</v>
      </c>
      <c r="H276" s="47" t="s">
        <v>70</v>
      </c>
      <c r="I276" s="50" t="s">
        <v>348</v>
      </c>
      <c r="J276" s="26" t="s">
        <v>121</v>
      </c>
      <c r="K276" s="24" t="s">
        <v>245</v>
      </c>
      <c r="L276" s="27">
        <v>3</v>
      </c>
      <c r="M276" s="27"/>
      <c r="N276" s="27"/>
      <c r="O276" s="27"/>
      <c r="P276" s="27"/>
      <c r="Q276" s="27"/>
      <c r="R276" s="23">
        <v>1.9</v>
      </c>
      <c r="S276" s="24" t="s">
        <v>53</v>
      </c>
      <c r="T276" s="25">
        <f t="shared" si="40"/>
        <v>5.7</v>
      </c>
      <c r="U276" s="17">
        <f t="shared" si="41"/>
        <v>2.7</v>
      </c>
      <c r="V276" s="23">
        <f t="shared" si="46"/>
        <v>67.279999999999987</v>
      </c>
      <c r="W276" s="20">
        <f t="shared" si="47"/>
        <v>616.91</v>
      </c>
      <c r="X276" s="21">
        <f t="shared" si="42"/>
        <v>0.10905966834708465</v>
      </c>
      <c r="Y276" s="49">
        <f t="shared" si="43"/>
        <v>0.67279999999999984</v>
      </c>
      <c r="Z276" s="48">
        <f t="shared" si="44"/>
        <v>6727.9999999999991</v>
      </c>
      <c r="AA276" s="24" t="s">
        <v>53</v>
      </c>
      <c r="AS276" s="8">
        <f t="shared" si="48"/>
        <v>274</v>
      </c>
      <c r="AT276" s="8">
        <v>156</v>
      </c>
      <c r="AU276" s="51">
        <f t="shared" si="45"/>
        <v>0.56934306569343063</v>
      </c>
    </row>
    <row r="277" spans="1:47" x14ac:dyDescent="0.2">
      <c r="A277" s="67">
        <v>45765</v>
      </c>
      <c r="B277" s="24" t="s">
        <v>48</v>
      </c>
      <c r="C277" s="26"/>
      <c r="D277" s="22" t="str">
        <f t="shared" si="39"/>
        <v>Fri</v>
      </c>
      <c r="E277" s="26"/>
      <c r="F277" s="24" t="s">
        <v>45</v>
      </c>
      <c r="G277" s="24" t="s">
        <v>46</v>
      </c>
      <c r="H277" s="47" t="s">
        <v>71</v>
      </c>
      <c r="I277" s="24" t="s">
        <v>349</v>
      </c>
      <c r="J277" s="26" t="s">
        <v>121</v>
      </c>
      <c r="K277" s="22" t="s">
        <v>59</v>
      </c>
      <c r="L277" s="27">
        <v>2</v>
      </c>
      <c r="M277" s="27"/>
      <c r="N277" s="27"/>
      <c r="O277" s="27"/>
      <c r="P277" s="27"/>
      <c r="Q277" s="27"/>
      <c r="R277" s="23">
        <v>5.22</v>
      </c>
      <c r="S277" s="24" t="s">
        <v>50</v>
      </c>
      <c r="T277" s="25" t="str">
        <f t="shared" si="40"/>
        <v>0.00</v>
      </c>
      <c r="U277" s="17">
        <f t="shared" si="41"/>
        <v>-2</v>
      </c>
      <c r="V277" s="23">
        <f t="shared" si="46"/>
        <v>65.279999999999987</v>
      </c>
      <c r="W277" s="20">
        <f t="shared" si="47"/>
        <v>618.91</v>
      </c>
      <c r="X277" s="21">
        <f t="shared" si="42"/>
        <v>0.10547575576416601</v>
      </c>
      <c r="Y277" s="49">
        <f t="shared" si="43"/>
        <v>0.65279999999999982</v>
      </c>
      <c r="Z277" s="48">
        <f t="shared" si="44"/>
        <v>6527.9999999999991</v>
      </c>
      <c r="AA277" s="24" t="s">
        <v>50</v>
      </c>
      <c r="AS277" s="8">
        <f t="shared" si="48"/>
        <v>275</v>
      </c>
      <c r="AT277" s="8">
        <v>156</v>
      </c>
      <c r="AU277" s="51">
        <f t="shared" si="45"/>
        <v>0.56727272727272726</v>
      </c>
    </row>
    <row r="278" spans="1:47" x14ac:dyDescent="0.2">
      <c r="A278" s="67">
        <v>45765</v>
      </c>
      <c r="B278" s="24" t="s">
        <v>48</v>
      </c>
      <c r="C278" s="26"/>
      <c r="D278" s="22" t="str">
        <f t="shared" si="39"/>
        <v>Fri</v>
      </c>
      <c r="E278" s="26"/>
      <c r="F278" s="24" t="s">
        <v>45</v>
      </c>
      <c r="G278" s="24" t="s">
        <v>46</v>
      </c>
      <c r="H278" s="47" t="s">
        <v>71</v>
      </c>
      <c r="I278" s="24" t="s">
        <v>350</v>
      </c>
      <c r="J278" s="26" t="s">
        <v>121</v>
      </c>
      <c r="K278" s="22" t="s">
        <v>59</v>
      </c>
      <c r="L278" s="27">
        <v>2</v>
      </c>
      <c r="M278" s="27"/>
      <c r="N278" s="27"/>
      <c r="O278" s="27"/>
      <c r="P278" s="27"/>
      <c r="Q278" s="27"/>
      <c r="R278" s="23">
        <v>2.7</v>
      </c>
      <c r="S278" s="24" t="s">
        <v>50</v>
      </c>
      <c r="T278" s="25" t="str">
        <f t="shared" si="40"/>
        <v>0.00</v>
      </c>
      <c r="U278" s="17">
        <f t="shared" si="41"/>
        <v>-2</v>
      </c>
      <c r="V278" s="23">
        <f t="shared" si="46"/>
        <v>63.279999999999987</v>
      </c>
      <c r="W278" s="20">
        <f t="shared" si="47"/>
        <v>620.91</v>
      </c>
      <c r="X278" s="21">
        <f t="shared" si="42"/>
        <v>0.10191493131049587</v>
      </c>
      <c r="Y278" s="49">
        <f t="shared" si="43"/>
        <v>0.63279999999999992</v>
      </c>
      <c r="Z278" s="48">
        <f t="shared" si="44"/>
        <v>6327.9999999999991</v>
      </c>
      <c r="AA278" s="24" t="s">
        <v>50</v>
      </c>
      <c r="AS278" s="8">
        <f t="shared" si="48"/>
        <v>276</v>
      </c>
      <c r="AT278" s="8">
        <v>156</v>
      </c>
      <c r="AU278" s="51">
        <f t="shared" si="45"/>
        <v>0.56521739130434778</v>
      </c>
    </row>
    <row r="279" spans="1:47" x14ac:dyDescent="0.2">
      <c r="A279" s="67">
        <v>45765</v>
      </c>
      <c r="B279" s="24" t="s">
        <v>48</v>
      </c>
      <c r="C279" s="26"/>
      <c r="D279" s="22" t="str">
        <f t="shared" si="39"/>
        <v>Fri</v>
      </c>
      <c r="E279" s="26"/>
      <c r="F279" s="24" t="s">
        <v>45</v>
      </c>
      <c r="G279" s="24" t="s">
        <v>46</v>
      </c>
      <c r="H279" s="47" t="s">
        <v>71</v>
      </c>
      <c r="I279" s="50" t="s">
        <v>351</v>
      </c>
      <c r="J279" s="26" t="s">
        <v>121</v>
      </c>
      <c r="K279" s="24" t="s">
        <v>245</v>
      </c>
      <c r="L279" s="27">
        <v>3</v>
      </c>
      <c r="M279" s="27"/>
      <c r="N279" s="27"/>
      <c r="O279" s="27"/>
      <c r="P279" s="27"/>
      <c r="Q279" s="27"/>
      <c r="R279" s="23">
        <v>1.9</v>
      </c>
      <c r="S279" s="24" t="s">
        <v>53</v>
      </c>
      <c r="T279" s="25">
        <f t="shared" si="40"/>
        <v>5.7</v>
      </c>
      <c r="U279" s="17">
        <f t="shared" si="41"/>
        <v>2.7</v>
      </c>
      <c r="V279" s="23">
        <f t="shared" si="46"/>
        <v>65.97999999999999</v>
      </c>
      <c r="W279" s="20">
        <f t="shared" si="47"/>
        <v>623.91</v>
      </c>
      <c r="X279" s="21">
        <f t="shared" si="42"/>
        <v>0.10575243224182974</v>
      </c>
      <c r="Y279" s="49">
        <f t="shared" si="43"/>
        <v>0.65979999999999994</v>
      </c>
      <c r="Z279" s="48">
        <f t="shared" si="44"/>
        <v>6597.9999999999991</v>
      </c>
      <c r="AA279" s="24" t="s">
        <v>53</v>
      </c>
      <c r="AS279" s="8">
        <f t="shared" si="48"/>
        <v>277</v>
      </c>
      <c r="AT279" s="8">
        <v>157</v>
      </c>
      <c r="AU279" s="51">
        <f t="shared" si="45"/>
        <v>0.56678700361010825</v>
      </c>
    </row>
    <row r="280" spans="1:47" x14ac:dyDescent="0.2">
      <c r="A280" s="67">
        <v>45767</v>
      </c>
      <c r="B280" s="24" t="s">
        <v>48</v>
      </c>
      <c r="C280" s="26"/>
      <c r="D280" s="22" t="str">
        <f t="shared" si="39"/>
        <v>Sun</v>
      </c>
      <c r="E280" s="26"/>
      <c r="F280" s="24" t="s">
        <v>45</v>
      </c>
      <c r="G280" s="24" t="s">
        <v>46</v>
      </c>
      <c r="H280" s="47" t="s">
        <v>71</v>
      </c>
      <c r="I280" s="50" t="s">
        <v>122</v>
      </c>
      <c r="J280" s="26" t="s">
        <v>103</v>
      </c>
      <c r="K280" s="22" t="s">
        <v>47</v>
      </c>
      <c r="L280" s="27">
        <v>3</v>
      </c>
      <c r="M280" s="27"/>
      <c r="N280" s="27"/>
      <c r="O280" s="27"/>
      <c r="P280" s="27"/>
      <c r="Q280" s="27"/>
      <c r="R280" s="23">
        <v>1.94</v>
      </c>
      <c r="S280" s="24" t="s">
        <v>53</v>
      </c>
      <c r="T280" s="25">
        <f t="shared" si="40"/>
        <v>5.82</v>
      </c>
      <c r="U280" s="17">
        <f t="shared" si="41"/>
        <v>2.8200000000000003</v>
      </c>
      <c r="V280" s="23">
        <f t="shared" si="46"/>
        <v>68.799999999999983</v>
      </c>
      <c r="W280" s="20">
        <f t="shared" si="47"/>
        <v>626.91</v>
      </c>
      <c r="X280" s="21">
        <f t="shared" si="42"/>
        <v>0.10974462043993553</v>
      </c>
      <c r="Y280" s="49">
        <f t="shared" si="43"/>
        <v>0.68799999999999983</v>
      </c>
      <c r="Z280" s="48">
        <f t="shared" si="44"/>
        <v>6879.9999999999982</v>
      </c>
      <c r="AA280" s="24" t="s">
        <v>53</v>
      </c>
      <c r="AS280" s="8">
        <f t="shared" si="48"/>
        <v>278</v>
      </c>
      <c r="AT280" s="8">
        <v>158</v>
      </c>
      <c r="AU280" s="51">
        <f t="shared" si="45"/>
        <v>0.56834532374100721</v>
      </c>
    </row>
    <row r="281" spans="1:47" x14ac:dyDescent="0.2">
      <c r="A281" s="67">
        <v>45767</v>
      </c>
      <c r="B281" s="24" t="s">
        <v>48</v>
      </c>
      <c r="C281" s="26"/>
      <c r="D281" s="22" t="str">
        <f t="shared" si="39"/>
        <v>Sun</v>
      </c>
      <c r="E281" s="26"/>
      <c r="F281" s="24" t="s">
        <v>45</v>
      </c>
      <c r="G281" s="24" t="s">
        <v>46</v>
      </c>
      <c r="H281" s="47" t="s">
        <v>71</v>
      </c>
      <c r="I281" s="24" t="s">
        <v>352</v>
      </c>
      <c r="J281" s="26" t="s">
        <v>121</v>
      </c>
      <c r="K281" s="24" t="s">
        <v>245</v>
      </c>
      <c r="L281" s="27">
        <v>3</v>
      </c>
      <c r="M281" s="27"/>
      <c r="N281" s="27"/>
      <c r="O281" s="27"/>
      <c r="P281" s="27"/>
      <c r="Q281" s="27"/>
      <c r="R281" s="23">
        <v>1.88</v>
      </c>
      <c r="S281" s="24" t="s">
        <v>50</v>
      </c>
      <c r="T281" s="25" t="str">
        <f t="shared" si="40"/>
        <v>0.00</v>
      </c>
      <c r="U281" s="17">
        <f t="shared" si="41"/>
        <v>-3</v>
      </c>
      <c r="V281" s="23">
        <f t="shared" si="46"/>
        <v>65.799999999999983</v>
      </c>
      <c r="W281" s="20">
        <f t="shared" si="47"/>
        <v>629.91</v>
      </c>
      <c r="X281" s="21">
        <f t="shared" si="42"/>
        <v>0.10445936721118888</v>
      </c>
      <c r="Y281" s="49">
        <f t="shared" si="43"/>
        <v>0.65799999999999981</v>
      </c>
      <c r="Z281" s="48">
        <f t="shared" si="44"/>
        <v>6579.9999999999982</v>
      </c>
      <c r="AA281" s="24" t="s">
        <v>50</v>
      </c>
      <c r="AS281" s="8">
        <f t="shared" si="48"/>
        <v>279</v>
      </c>
      <c r="AT281" s="8">
        <v>158</v>
      </c>
      <c r="AU281" s="51">
        <f t="shared" si="45"/>
        <v>0.56630824372759858</v>
      </c>
    </row>
    <row r="282" spans="1:47" x14ac:dyDescent="0.2">
      <c r="A282" s="67">
        <v>45768</v>
      </c>
      <c r="B282" s="24" t="s">
        <v>48</v>
      </c>
      <c r="C282" s="26"/>
      <c r="D282" s="22" t="str">
        <f t="shared" si="39"/>
        <v>Mon</v>
      </c>
      <c r="E282" s="26"/>
      <c r="F282" s="24" t="s">
        <v>45</v>
      </c>
      <c r="G282" s="24" t="s">
        <v>46</v>
      </c>
      <c r="H282" s="47" t="s">
        <v>71</v>
      </c>
      <c r="I282" s="24" t="s">
        <v>65</v>
      </c>
      <c r="J282" s="26" t="s">
        <v>119</v>
      </c>
      <c r="K282" s="22">
        <v>-6.5</v>
      </c>
      <c r="L282" s="27">
        <v>3</v>
      </c>
      <c r="M282" s="27"/>
      <c r="N282" s="27"/>
      <c r="O282" s="27"/>
      <c r="P282" s="27"/>
      <c r="Q282" s="27"/>
      <c r="R282" s="23">
        <v>1.9</v>
      </c>
      <c r="S282" s="24" t="s">
        <v>50</v>
      </c>
      <c r="T282" s="25" t="str">
        <f t="shared" si="40"/>
        <v>0.00</v>
      </c>
      <c r="U282" s="17">
        <f t="shared" si="41"/>
        <v>-3</v>
      </c>
      <c r="V282" s="23">
        <f t="shared" si="46"/>
        <v>62.799999999999983</v>
      </c>
      <c r="W282" s="20">
        <f t="shared" si="47"/>
        <v>632.91</v>
      </c>
      <c r="X282" s="21">
        <f t="shared" si="42"/>
        <v>9.9224218293280222E-2</v>
      </c>
      <c r="Y282" s="49">
        <f t="shared" si="43"/>
        <v>0.62799999999999978</v>
      </c>
      <c r="Z282" s="48">
        <f t="shared" si="44"/>
        <v>6279.9999999999982</v>
      </c>
      <c r="AA282" s="24" t="s">
        <v>50</v>
      </c>
      <c r="AS282" s="8">
        <f t="shared" si="48"/>
        <v>280</v>
      </c>
      <c r="AT282" s="8">
        <v>158</v>
      </c>
      <c r="AU282" s="51">
        <f t="shared" si="45"/>
        <v>0.56428571428571428</v>
      </c>
    </row>
    <row r="283" spans="1:47" x14ac:dyDescent="0.2">
      <c r="A283" s="67">
        <v>45768</v>
      </c>
      <c r="B283" s="24" t="s">
        <v>48</v>
      </c>
      <c r="C283" s="26"/>
      <c r="D283" s="22" t="str">
        <f t="shared" si="39"/>
        <v>Mon</v>
      </c>
      <c r="E283" s="26"/>
      <c r="F283" s="24" t="s">
        <v>45</v>
      </c>
      <c r="G283" s="24" t="s">
        <v>46</v>
      </c>
      <c r="H283" s="47" t="s">
        <v>71</v>
      </c>
      <c r="I283" s="50" t="s">
        <v>119</v>
      </c>
      <c r="J283" s="26" t="s">
        <v>65</v>
      </c>
      <c r="K283" s="22">
        <v>2.5</v>
      </c>
      <c r="L283" s="27">
        <v>5</v>
      </c>
      <c r="M283" s="27"/>
      <c r="N283" s="27"/>
      <c r="O283" s="27"/>
      <c r="P283" s="27"/>
      <c r="Q283" s="27"/>
      <c r="R283" s="23">
        <v>1.92</v>
      </c>
      <c r="S283" s="24" t="s">
        <v>53</v>
      </c>
      <c r="T283" s="25">
        <f t="shared" si="40"/>
        <v>9.6</v>
      </c>
      <c r="U283" s="17">
        <f t="shared" si="41"/>
        <v>4.5999999999999996</v>
      </c>
      <c r="V283" s="23">
        <f t="shared" si="46"/>
        <v>67.399999999999977</v>
      </c>
      <c r="W283" s="20">
        <f t="shared" si="47"/>
        <v>637.91</v>
      </c>
      <c r="X283" s="21">
        <f t="shared" si="42"/>
        <v>0.10565753789719549</v>
      </c>
      <c r="Y283" s="49">
        <f t="shared" si="43"/>
        <v>0.67399999999999982</v>
      </c>
      <c r="Z283" s="48">
        <f t="shared" si="44"/>
        <v>6739.9999999999982</v>
      </c>
      <c r="AA283" s="24" t="s">
        <v>53</v>
      </c>
      <c r="AS283" s="8">
        <f t="shared" si="48"/>
        <v>281</v>
      </c>
      <c r="AT283" s="8">
        <v>159</v>
      </c>
      <c r="AU283" s="51">
        <f t="shared" si="45"/>
        <v>0.5658362989323843</v>
      </c>
    </row>
    <row r="284" spans="1:47" x14ac:dyDescent="0.2">
      <c r="A284" s="67">
        <v>45771</v>
      </c>
      <c r="B284" s="24" t="s">
        <v>48</v>
      </c>
      <c r="C284" s="26"/>
      <c r="D284" s="22" t="str">
        <f t="shared" si="39"/>
        <v>Thu</v>
      </c>
      <c r="E284" s="26"/>
      <c r="F284" s="24" t="s">
        <v>45</v>
      </c>
      <c r="G284" s="24" t="s">
        <v>46</v>
      </c>
      <c r="H284" s="47" t="s">
        <v>73</v>
      </c>
      <c r="I284" s="24" t="s">
        <v>353</v>
      </c>
      <c r="J284" s="26" t="s">
        <v>121</v>
      </c>
      <c r="K284" s="24" t="s">
        <v>245</v>
      </c>
      <c r="L284" s="27">
        <v>2</v>
      </c>
      <c r="M284" s="27"/>
      <c r="N284" s="27"/>
      <c r="O284" s="27"/>
      <c r="P284" s="27"/>
      <c r="Q284" s="27"/>
      <c r="R284" s="23">
        <v>1.95</v>
      </c>
      <c r="S284" s="24" t="s">
        <v>50</v>
      </c>
      <c r="T284" s="25" t="str">
        <f t="shared" si="40"/>
        <v>0.00</v>
      </c>
      <c r="U284" s="17">
        <f t="shared" si="41"/>
        <v>-2</v>
      </c>
      <c r="V284" s="23">
        <f t="shared" si="46"/>
        <v>65.399999999999977</v>
      </c>
      <c r="W284" s="20">
        <f t="shared" si="47"/>
        <v>639.91</v>
      </c>
      <c r="X284" s="21">
        <f t="shared" si="42"/>
        <v>0.10220187213826941</v>
      </c>
      <c r="Y284" s="49">
        <f t="shared" si="43"/>
        <v>0.6539999999999998</v>
      </c>
      <c r="Z284" s="48">
        <f t="shared" si="44"/>
        <v>6539.9999999999982</v>
      </c>
      <c r="AA284" s="24" t="s">
        <v>50</v>
      </c>
      <c r="AS284" s="8">
        <f t="shared" si="48"/>
        <v>282</v>
      </c>
      <c r="AT284" s="8">
        <v>159</v>
      </c>
      <c r="AU284" s="51">
        <f t="shared" si="45"/>
        <v>0.56382978723404253</v>
      </c>
    </row>
    <row r="285" spans="1:47" x14ac:dyDescent="0.2">
      <c r="A285" s="67">
        <v>45772</v>
      </c>
      <c r="B285" s="24" t="s">
        <v>48</v>
      </c>
      <c r="C285" s="26"/>
      <c r="D285" s="22" t="str">
        <f t="shared" si="39"/>
        <v>Fri</v>
      </c>
      <c r="E285" s="26"/>
      <c r="F285" s="24" t="s">
        <v>45</v>
      </c>
      <c r="G285" s="24" t="s">
        <v>46</v>
      </c>
      <c r="H285" s="47" t="s">
        <v>73</v>
      </c>
      <c r="I285" s="24" t="s">
        <v>354</v>
      </c>
      <c r="J285" s="26" t="s">
        <v>121</v>
      </c>
      <c r="K285" s="24" t="s">
        <v>245</v>
      </c>
      <c r="L285" s="27">
        <v>2</v>
      </c>
      <c r="M285" s="27"/>
      <c r="N285" s="27"/>
      <c r="O285" s="27"/>
      <c r="P285" s="27"/>
      <c r="Q285" s="27"/>
      <c r="R285" s="23">
        <v>1.91</v>
      </c>
      <c r="S285" s="24" t="s">
        <v>50</v>
      </c>
      <c r="T285" s="25" t="str">
        <f t="shared" si="40"/>
        <v>0.00</v>
      </c>
      <c r="U285" s="17">
        <f t="shared" si="41"/>
        <v>-2</v>
      </c>
      <c r="V285" s="23">
        <f t="shared" si="46"/>
        <v>63.399999999999977</v>
      </c>
      <c r="W285" s="20">
        <f t="shared" si="47"/>
        <v>641.91</v>
      </c>
      <c r="X285" s="21">
        <f t="shared" si="42"/>
        <v>9.8767740025860293E-2</v>
      </c>
      <c r="Y285" s="49">
        <f t="shared" si="43"/>
        <v>0.63399999999999979</v>
      </c>
      <c r="Z285" s="48">
        <f t="shared" si="44"/>
        <v>6339.9999999999982</v>
      </c>
      <c r="AA285" s="24" t="s">
        <v>50</v>
      </c>
      <c r="AS285" s="8">
        <f t="shared" si="48"/>
        <v>283</v>
      </c>
      <c r="AT285" s="8">
        <v>159</v>
      </c>
      <c r="AU285" s="51">
        <f t="shared" si="45"/>
        <v>0.56183745583038869</v>
      </c>
    </row>
    <row r="286" spans="1:47" x14ac:dyDescent="0.2">
      <c r="A286" s="67">
        <v>45773</v>
      </c>
      <c r="B286" s="24" t="s">
        <v>48</v>
      </c>
      <c r="C286" s="26"/>
      <c r="D286" s="22" t="str">
        <f t="shared" si="39"/>
        <v>Sat</v>
      </c>
      <c r="E286" s="26"/>
      <c r="F286" s="24" t="s">
        <v>45</v>
      </c>
      <c r="G286" s="24" t="s">
        <v>46</v>
      </c>
      <c r="H286" s="47" t="s">
        <v>73</v>
      </c>
      <c r="I286" s="50" t="s">
        <v>61</v>
      </c>
      <c r="J286" s="26" t="s">
        <v>118</v>
      </c>
      <c r="K286" s="24">
        <v>6.5</v>
      </c>
      <c r="L286" s="27">
        <v>2</v>
      </c>
      <c r="M286" s="27"/>
      <c r="N286" s="27"/>
      <c r="O286" s="27"/>
      <c r="P286" s="27"/>
      <c r="Q286" s="27"/>
      <c r="R286" s="23">
        <v>1.9</v>
      </c>
      <c r="S286" s="24" t="s">
        <v>53</v>
      </c>
      <c r="T286" s="25">
        <f t="shared" si="40"/>
        <v>3.8</v>
      </c>
      <c r="U286" s="17">
        <f t="shared" si="41"/>
        <v>1.7999999999999998</v>
      </c>
      <c r="V286" s="23">
        <f t="shared" si="46"/>
        <v>65.199999999999974</v>
      </c>
      <c r="W286" s="20">
        <f t="shared" si="47"/>
        <v>643.91</v>
      </c>
      <c r="X286" s="21">
        <f t="shared" si="42"/>
        <v>0.1012563867621251</v>
      </c>
      <c r="Y286" s="49">
        <f t="shared" si="43"/>
        <v>0.65199999999999969</v>
      </c>
      <c r="Z286" s="48">
        <f t="shared" si="44"/>
        <v>6519.9999999999973</v>
      </c>
      <c r="AA286" s="24" t="s">
        <v>53</v>
      </c>
      <c r="AS286" s="8">
        <f t="shared" si="48"/>
        <v>284</v>
      </c>
      <c r="AT286" s="8">
        <v>160</v>
      </c>
      <c r="AU286" s="51">
        <f t="shared" si="45"/>
        <v>0.56338028169014087</v>
      </c>
    </row>
    <row r="287" spans="1:47" x14ac:dyDescent="0.2">
      <c r="A287" s="67">
        <v>45773</v>
      </c>
      <c r="B287" s="24" t="s">
        <v>48</v>
      </c>
      <c r="C287" s="26"/>
      <c r="D287" s="22" t="str">
        <f t="shared" si="39"/>
        <v>Sat</v>
      </c>
      <c r="E287" s="26"/>
      <c r="F287" s="24" t="s">
        <v>45</v>
      </c>
      <c r="G287" s="24" t="s">
        <v>46</v>
      </c>
      <c r="H287" s="47" t="s">
        <v>73</v>
      </c>
      <c r="I287" s="24" t="s">
        <v>355</v>
      </c>
      <c r="J287" s="26" t="s">
        <v>121</v>
      </c>
      <c r="K287" s="22" t="s">
        <v>246</v>
      </c>
      <c r="L287" s="27">
        <v>2</v>
      </c>
      <c r="M287" s="27"/>
      <c r="N287" s="27"/>
      <c r="O287" s="27"/>
      <c r="P287" s="27"/>
      <c r="Q287" s="27"/>
      <c r="R287" s="23">
        <v>2</v>
      </c>
      <c r="S287" s="24" t="s">
        <v>50</v>
      </c>
      <c r="T287" s="25" t="str">
        <f t="shared" si="40"/>
        <v>0.00</v>
      </c>
      <c r="U287" s="17">
        <f t="shared" si="41"/>
        <v>-2</v>
      </c>
      <c r="V287" s="23">
        <f t="shared" si="46"/>
        <v>63.199999999999974</v>
      </c>
      <c r="W287" s="20">
        <f t="shared" si="47"/>
        <v>645.91</v>
      </c>
      <c r="X287" s="21">
        <f t="shared" si="42"/>
        <v>9.784644919570834E-2</v>
      </c>
      <c r="Y287" s="49">
        <f t="shared" si="43"/>
        <v>0.63199999999999978</v>
      </c>
      <c r="Z287" s="48">
        <f t="shared" si="44"/>
        <v>6319.9999999999973</v>
      </c>
      <c r="AA287" s="24" t="s">
        <v>50</v>
      </c>
      <c r="AS287" s="8">
        <f t="shared" si="48"/>
        <v>285</v>
      </c>
      <c r="AT287" s="8">
        <v>160</v>
      </c>
      <c r="AU287" s="51">
        <f t="shared" si="45"/>
        <v>0.56140350877192979</v>
      </c>
    </row>
    <row r="288" spans="1:47" x14ac:dyDescent="0.2">
      <c r="A288" s="67">
        <v>45774</v>
      </c>
      <c r="B288" s="24" t="s">
        <v>48</v>
      </c>
      <c r="C288" s="26"/>
      <c r="D288" s="22" t="str">
        <f t="shared" si="39"/>
        <v>Sun</v>
      </c>
      <c r="E288" s="26"/>
      <c r="F288" s="24" t="s">
        <v>45</v>
      </c>
      <c r="G288" s="24" t="s">
        <v>46</v>
      </c>
      <c r="H288" s="47" t="s">
        <v>73</v>
      </c>
      <c r="I288" s="50" t="s">
        <v>65</v>
      </c>
      <c r="J288" s="26" t="s">
        <v>56</v>
      </c>
      <c r="K288" s="22">
        <v>7.5</v>
      </c>
      <c r="L288" s="27">
        <v>2</v>
      </c>
      <c r="M288" s="27"/>
      <c r="N288" s="27"/>
      <c r="O288" s="27"/>
      <c r="P288" s="27"/>
      <c r="Q288" s="27"/>
      <c r="R288" s="23">
        <v>1.9</v>
      </c>
      <c r="S288" s="24" t="s">
        <v>53</v>
      </c>
      <c r="T288" s="25">
        <f t="shared" si="40"/>
        <v>3.8</v>
      </c>
      <c r="U288" s="17">
        <f t="shared" si="41"/>
        <v>1.7999999999999998</v>
      </c>
      <c r="V288" s="23">
        <f t="shared" si="46"/>
        <v>64.999999999999972</v>
      </c>
      <c r="W288" s="20">
        <f t="shared" si="47"/>
        <v>647.91</v>
      </c>
      <c r="X288" s="21">
        <f t="shared" si="42"/>
        <v>0.10032257566637337</v>
      </c>
      <c r="Y288" s="49">
        <f t="shared" si="43"/>
        <v>0.64999999999999969</v>
      </c>
      <c r="Z288" s="48">
        <f t="shared" si="44"/>
        <v>6499.9999999999973</v>
      </c>
      <c r="AA288" s="24" t="s">
        <v>53</v>
      </c>
      <c r="AS288" s="8">
        <f t="shared" si="48"/>
        <v>286</v>
      </c>
      <c r="AT288" s="8">
        <v>161</v>
      </c>
      <c r="AU288" s="51">
        <f t="shared" si="45"/>
        <v>0.56293706293706292</v>
      </c>
    </row>
    <row r="289" spans="1:47" x14ac:dyDescent="0.2">
      <c r="A289" s="67">
        <v>45774</v>
      </c>
      <c r="B289" s="24" t="s">
        <v>48</v>
      </c>
      <c r="C289" s="26"/>
      <c r="D289" s="22" t="str">
        <f t="shared" si="39"/>
        <v>Sun</v>
      </c>
      <c r="E289" s="26"/>
      <c r="F289" s="24" t="s">
        <v>45</v>
      </c>
      <c r="G289" s="24" t="s">
        <v>46</v>
      </c>
      <c r="H289" s="47" t="s">
        <v>73</v>
      </c>
      <c r="I289" s="50" t="s">
        <v>356</v>
      </c>
      <c r="J289" s="26" t="s">
        <v>121</v>
      </c>
      <c r="K289" s="24" t="s">
        <v>245</v>
      </c>
      <c r="L289" s="27">
        <v>2</v>
      </c>
      <c r="M289" s="27"/>
      <c r="N289" s="27"/>
      <c r="O289" s="27"/>
      <c r="P289" s="27"/>
      <c r="Q289" s="27"/>
      <c r="R289" s="23">
        <v>1.91</v>
      </c>
      <c r="S289" s="24" t="s">
        <v>53</v>
      </c>
      <c r="T289" s="25">
        <f t="shared" si="40"/>
        <v>3.82</v>
      </c>
      <c r="U289" s="17">
        <f t="shared" si="41"/>
        <v>1.8199999999999998</v>
      </c>
      <c r="V289" s="23">
        <f t="shared" si="46"/>
        <v>66.819999999999965</v>
      </c>
      <c r="W289" s="20">
        <f t="shared" si="47"/>
        <v>649.91</v>
      </c>
      <c r="X289" s="21">
        <f t="shared" si="42"/>
        <v>0.10281423581726695</v>
      </c>
      <c r="Y289" s="49">
        <f t="shared" si="43"/>
        <v>0.66819999999999968</v>
      </c>
      <c r="Z289" s="48">
        <f t="shared" si="44"/>
        <v>6681.9999999999964</v>
      </c>
      <c r="AA289" s="24" t="s">
        <v>53</v>
      </c>
      <c r="AS289" s="8">
        <f t="shared" si="48"/>
        <v>287</v>
      </c>
      <c r="AT289" s="8">
        <v>162</v>
      </c>
      <c r="AU289" s="51">
        <f t="shared" si="45"/>
        <v>0.56445993031358888</v>
      </c>
    </row>
    <row r="290" spans="1:47" x14ac:dyDescent="0.2">
      <c r="A290" s="67">
        <v>45779</v>
      </c>
      <c r="B290" s="24" t="s">
        <v>48</v>
      </c>
      <c r="C290" s="26"/>
      <c r="D290" s="22" t="str">
        <f t="shared" si="39"/>
        <v>Fri</v>
      </c>
      <c r="E290" s="26"/>
      <c r="F290" s="24" t="s">
        <v>45</v>
      </c>
      <c r="G290" s="24" t="s">
        <v>46</v>
      </c>
      <c r="H290" s="47" t="s">
        <v>74</v>
      </c>
      <c r="I290" s="24" t="s">
        <v>119</v>
      </c>
      <c r="J290" s="26" t="s">
        <v>56</v>
      </c>
      <c r="K290" s="22">
        <v>6.5</v>
      </c>
      <c r="L290" s="27">
        <v>2</v>
      </c>
      <c r="M290" s="27"/>
      <c r="N290" s="27"/>
      <c r="O290" s="27"/>
      <c r="P290" s="27"/>
      <c r="Q290" s="27"/>
      <c r="R290" s="23">
        <v>1.9</v>
      </c>
      <c r="S290" s="24" t="s">
        <v>50</v>
      </c>
      <c r="T290" s="25" t="str">
        <f t="shared" si="40"/>
        <v>0.00</v>
      </c>
      <c r="U290" s="17">
        <f t="shared" si="41"/>
        <v>-2</v>
      </c>
      <c r="V290" s="23">
        <f t="shared" si="46"/>
        <v>64.819999999999965</v>
      </c>
      <c r="W290" s="20">
        <f t="shared" si="47"/>
        <v>651.91</v>
      </c>
      <c r="X290" s="21">
        <f t="shared" si="42"/>
        <v>9.9430903038762966E-2</v>
      </c>
      <c r="Y290" s="49">
        <f t="shared" si="43"/>
        <v>0.64819999999999967</v>
      </c>
      <c r="Z290" s="48">
        <f t="shared" si="44"/>
        <v>6481.9999999999964</v>
      </c>
      <c r="AA290" s="24" t="s">
        <v>50</v>
      </c>
      <c r="AS290" s="8">
        <f t="shared" si="48"/>
        <v>288</v>
      </c>
      <c r="AT290" s="8">
        <v>162</v>
      </c>
      <c r="AU290" s="51">
        <f t="shared" si="45"/>
        <v>0.5625</v>
      </c>
    </row>
    <row r="291" spans="1:47" x14ac:dyDescent="0.2">
      <c r="A291" s="67">
        <v>45779</v>
      </c>
      <c r="B291" s="24" t="s">
        <v>48</v>
      </c>
      <c r="C291" s="26"/>
      <c r="D291" s="22" t="str">
        <f t="shared" si="39"/>
        <v>Fri</v>
      </c>
      <c r="E291" s="26"/>
      <c r="F291" s="24" t="s">
        <v>45</v>
      </c>
      <c r="G291" s="24" t="s">
        <v>46</v>
      </c>
      <c r="H291" s="47" t="s">
        <v>74</v>
      </c>
      <c r="I291" s="24" t="s">
        <v>135</v>
      </c>
      <c r="J291" s="26" t="s">
        <v>68</v>
      </c>
      <c r="K291" s="22">
        <v>1.5</v>
      </c>
      <c r="L291" s="27">
        <v>3</v>
      </c>
      <c r="M291" s="27"/>
      <c r="N291" s="27"/>
      <c r="O291" s="27"/>
      <c r="P291" s="27"/>
      <c r="Q291" s="27"/>
      <c r="R291" s="23">
        <v>1.9</v>
      </c>
      <c r="S291" s="24" t="s">
        <v>50</v>
      </c>
      <c r="T291" s="25" t="str">
        <f t="shared" si="40"/>
        <v>0.00</v>
      </c>
      <c r="U291" s="17">
        <f t="shared" si="41"/>
        <v>-3</v>
      </c>
      <c r="V291" s="23">
        <f t="shared" si="46"/>
        <v>61.819999999999965</v>
      </c>
      <c r="W291" s="20">
        <f t="shared" si="47"/>
        <v>654.91</v>
      </c>
      <c r="X291" s="21">
        <f t="shared" si="42"/>
        <v>9.4394649646516268E-2</v>
      </c>
      <c r="Y291" s="49">
        <f t="shared" si="43"/>
        <v>0.61819999999999964</v>
      </c>
      <c r="Z291" s="48">
        <f t="shared" si="44"/>
        <v>6181.9999999999964</v>
      </c>
      <c r="AA291" s="24" t="s">
        <v>50</v>
      </c>
      <c r="AS291" s="8">
        <f t="shared" si="48"/>
        <v>289</v>
      </c>
      <c r="AT291" s="8">
        <v>162</v>
      </c>
      <c r="AU291" s="51">
        <f t="shared" si="45"/>
        <v>0.56055363321799312</v>
      </c>
    </row>
    <row r="292" spans="1:47" x14ac:dyDescent="0.2">
      <c r="A292" s="67">
        <v>45780</v>
      </c>
      <c r="B292" s="24" t="s">
        <v>48</v>
      </c>
      <c r="C292" s="26"/>
      <c r="D292" s="22" t="str">
        <f t="shared" si="39"/>
        <v>Sat</v>
      </c>
      <c r="E292" s="26"/>
      <c r="F292" s="24" t="s">
        <v>45</v>
      </c>
      <c r="G292" s="24" t="s">
        <v>46</v>
      </c>
      <c r="H292" s="47" t="s">
        <v>74</v>
      </c>
      <c r="I292" s="50" t="s">
        <v>357</v>
      </c>
      <c r="J292" s="26" t="s">
        <v>121</v>
      </c>
      <c r="K292" s="24" t="s">
        <v>245</v>
      </c>
      <c r="L292" s="27">
        <v>5</v>
      </c>
      <c r="M292" s="27"/>
      <c r="N292" s="27"/>
      <c r="O292" s="27"/>
      <c r="P292" s="27"/>
      <c r="Q292" s="27"/>
      <c r="R292" s="23">
        <v>1.91</v>
      </c>
      <c r="S292" s="24" t="s">
        <v>53</v>
      </c>
      <c r="T292" s="25">
        <f t="shared" si="40"/>
        <v>9.5500000000000007</v>
      </c>
      <c r="U292" s="17">
        <f t="shared" si="41"/>
        <v>4.5500000000000007</v>
      </c>
      <c r="V292" s="23">
        <f t="shared" si="46"/>
        <v>66.369999999999962</v>
      </c>
      <c r="W292" s="20">
        <f t="shared" si="47"/>
        <v>659.91</v>
      </c>
      <c r="X292" s="21">
        <f t="shared" si="42"/>
        <v>0.10057432074070702</v>
      </c>
      <c r="Y292" s="49">
        <f t="shared" si="43"/>
        <v>0.66369999999999962</v>
      </c>
      <c r="Z292" s="48">
        <f t="shared" si="44"/>
        <v>6636.9999999999964</v>
      </c>
      <c r="AA292" s="24" t="s">
        <v>53</v>
      </c>
      <c r="AS292" s="8">
        <f t="shared" si="48"/>
        <v>290</v>
      </c>
      <c r="AT292" s="8">
        <v>163</v>
      </c>
      <c r="AU292" s="51">
        <f t="shared" si="45"/>
        <v>0.56206896551724139</v>
      </c>
    </row>
    <row r="293" spans="1:47" x14ac:dyDescent="0.2">
      <c r="A293" s="67">
        <v>45781</v>
      </c>
      <c r="B293" s="24" t="s">
        <v>48</v>
      </c>
      <c r="C293" s="26"/>
      <c r="D293" s="22" t="str">
        <f t="shared" si="39"/>
        <v>Sun</v>
      </c>
      <c r="E293" s="26"/>
      <c r="F293" s="24" t="s">
        <v>45</v>
      </c>
      <c r="G293" s="24" t="s">
        <v>46</v>
      </c>
      <c r="H293" s="47" t="s">
        <v>74</v>
      </c>
      <c r="I293" s="24" t="s">
        <v>358</v>
      </c>
      <c r="J293" s="26" t="s">
        <v>121</v>
      </c>
      <c r="K293" s="22" t="s">
        <v>246</v>
      </c>
      <c r="L293" s="27">
        <v>3</v>
      </c>
      <c r="M293" s="27"/>
      <c r="N293" s="27"/>
      <c r="O293" s="27"/>
      <c r="P293" s="27"/>
      <c r="Q293" s="27"/>
      <c r="R293" s="23">
        <v>1.85</v>
      </c>
      <c r="S293" s="24" t="s">
        <v>50</v>
      </c>
      <c r="T293" s="25" t="str">
        <f t="shared" si="40"/>
        <v>0.00</v>
      </c>
      <c r="U293" s="17">
        <f t="shared" si="41"/>
        <v>-3</v>
      </c>
      <c r="V293" s="23">
        <f t="shared" si="46"/>
        <v>63.369999999999962</v>
      </c>
      <c r="W293" s="20">
        <f t="shared" si="47"/>
        <v>662.91</v>
      </c>
      <c r="X293" s="21">
        <f t="shared" si="42"/>
        <v>9.5593670332322592E-2</v>
      </c>
      <c r="Y293" s="49">
        <f t="shared" si="43"/>
        <v>0.6336999999999996</v>
      </c>
      <c r="Z293" s="48">
        <f t="shared" si="44"/>
        <v>6336.9999999999964</v>
      </c>
      <c r="AA293" s="24" t="s">
        <v>50</v>
      </c>
      <c r="AS293" s="8">
        <f t="shared" si="48"/>
        <v>291</v>
      </c>
      <c r="AT293" s="8">
        <v>163</v>
      </c>
      <c r="AU293" s="51">
        <f t="shared" si="45"/>
        <v>0.56013745704467355</v>
      </c>
    </row>
    <row r="294" spans="1:47" x14ac:dyDescent="0.2">
      <c r="A294" s="67">
        <v>45781</v>
      </c>
      <c r="B294" s="24" t="s">
        <v>48</v>
      </c>
      <c r="C294" s="26"/>
      <c r="D294" s="22" t="str">
        <f t="shared" si="39"/>
        <v>Sun</v>
      </c>
      <c r="E294" s="26"/>
      <c r="F294" s="24" t="s">
        <v>45</v>
      </c>
      <c r="G294" s="24" t="s">
        <v>46</v>
      </c>
      <c r="H294" s="47" t="s">
        <v>74</v>
      </c>
      <c r="I294" s="50" t="s">
        <v>122</v>
      </c>
      <c r="J294" s="26" t="s">
        <v>72</v>
      </c>
      <c r="K294" s="22">
        <v>6.5</v>
      </c>
      <c r="L294" s="27">
        <v>4</v>
      </c>
      <c r="M294" s="27"/>
      <c r="N294" s="27"/>
      <c r="O294" s="27"/>
      <c r="P294" s="27"/>
      <c r="Q294" s="27"/>
      <c r="R294" s="23">
        <v>1.87</v>
      </c>
      <c r="S294" s="24" t="s">
        <v>53</v>
      </c>
      <c r="T294" s="25">
        <f t="shared" si="40"/>
        <v>7.48</v>
      </c>
      <c r="U294" s="17">
        <f t="shared" si="41"/>
        <v>3.4800000000000004</v>
      </c>
      <c r="V294" s="23">
        <f t="shared" si="46"/>
        <v>66.849999999999966</v>
      </c>
      <c r="W294" s="20">
        <f t="shared" si="47"/>
        <v>666.91</v>
      </c>
      <c r="X294" s="21">
        <f t="shared" si="42"/>
        <v>0.10023841297926252</v>
      </c>
      <c r="Y294" s="49">
        <f t="shared" si="43"/>
        <v>0.66849999999999965</v>
      </c>
      <c r="Z294" s="48">
        <f t="shared" si="44"/>
        <v>6684.9999999999964</v>
      </c>
      <c r="AA294" s="24" t="s">
        <v>53</v>
      </c>
      <c r="AS294" s="8">
        <f t="shared" si="48"/>
        <v>292</v>
      </c>
      <c r="AT294" s="8">
        <v>164</v>
      </c>
      <c r="AU294" s="51">
        <f t="shared" si="45"/>
        <v>0.56164383561643838</v>
      </c>
    </row>
    <row r="295" spans="1:47" x14ac:dyDescent="0.2">
      <c r="A295" s="67">
        <v>45781</v>
      </c>
      <c r="B295" s="24" t="s">
        <v>48</v>
      </c>
      <c r="C295" s="26"/>
      <c r="D295" s="22" t="str">
        <f t="shared" si="39"/>
        <v>Sun</v>
      </c>
      <c r="E295" s="26"/>
      <c r="F295" s="24" t="s">
        <v>45</v>
      </c>
      <c r="G295" s="24" t="s">
        <v>46</v>
      </c>
      <c r="H295" s="47" t="s">
        <v>74</v>
      </c>
      <c r="I295" s="24" t="s">
        <v>359</v>
      </c>
      <c r="J295" s="26" t="s">
        <v>121</v>
      </c>
      <c r="K295" s="22" t="s">
        <v>246</v>
      </c>
      <c r="L295" s="27">
        <v>4</v>
      </c>
      <c r="M295" s="27"/>
      <c r="N295" s="27"/>
      <c r="O295" s="27"/>
      <c r="P295" s="27"/>
      <c r="Q295" s="27"/>
      <c r="R295" s="23">
        <v>1.8</v>
      </c>
      <c r="S295" s="24" t="s">
        <v>50</v>
      </c>
      <c r="T295" s="25" t="str">
        <f t="shared" si="40"/>
        <v>0.00</v>
      </c>
      <c r="U295" s="17">
        <f t="shared" si="41"/>
        <v>-4</v>
      </c>
      <c r="V295" s="23">
        <f t="shared" si="46"/>
        <v>62.849999999999966</v>
      </c>
      <c r="W295" s="20">
        <f t="shared" si="47"/>
        <v>670.91</v>
      </c>
      <c r="X295" s="21">
        <f t="shared" si="42"/>
        <v>9.3678734852662759E-2</v>
      </c>
      <c r="Y295" s="49">
        <f t="shared" si="43"/>
        <v>0.62849999999999961</v>
      </c>
      <c r="Z295" s="48">
        <f t="shared" si="44"/>
        <v>6284.9999999999964</v>
      </c>
      <c r="AA295" s="24" t="s">
        <v>50</v>
      </c>
      <c r="AS295" s="8">
        <f t="shared" si="48"/>
        <v>293</v>
      </c>
      <c r="AT295" s="8">
        <v>165</v>
      </c>
      <c r="AU295" s="51">
        <f t="shared" si="45"/>
        <v>0.56313993174061439</v>
      </c>
    </row>
    <row r="296" spans="1:47" x14ac:dyDescent="0.2">
      <c r="A296" s="67">
        <v>45785</v>
      </c>
      <c r="B296" s="24" t="s">
        <v>48</v>
      </c>
      <c r="C296" s="26"/>
      <c r="D296" s="22" t="str">
        <f t="shared" si="39"/>
        <v>Thu</v>
      </c>
      <c r="E296" s="26"/>
      <c r="F296" s="24" t="s">
        <v>45</v>
      </c>
      <c r="G296" s="24" t="s">
        <v>46</v>
      </c>
      <c r="H296" s="47" t="s">
        <v>83</v>
      </c>
      <c r="I296" s="50" t="s">
        <v>120</v>
      </c>
      <c r="J296" s="26" t="s">
        <v>119</v>
      </c>
      <c r="K296" s="22">
        <v>2.5</v>
      </c>
      <c r="L296" s="27">
        <v>2</v>
      </c>
      <c r="M296" s="27"/>
      <c r="N296" s="27"/>
      <c r="O296" s="27"/>
      <c r="P296" s="27"/>
      <c r="Q296" s="27"/>
      <c r="R296" s="23">
        <v>1.9</v>
      </c>
      <c r="S296" s="24" t="s">
        <v>53</v>
      </c>
      <c r="T296" s="25">
        <f t="shared" si="40"/>
        <v>3.8</v>
      </c>
      <c r="U296" s="17">
        <f t="shared" si="41"/>
        <v>1.7999999999999998</v>
      </c>
      <c r="V296" s="23">
        <f t="shared" si="46"/>
        <v>64.649999999999963</v>
      </c>
      <c r="W296" s="20">
        <f t="shared" si="47"/>
        <v>672.91</v>
      </c>
      <c r="X296" s="21">
        <f t="shared" si="42"/>
        <v>9.6075255234726736E-2</v>
      </c>
      <c r="Y296" s="49">
        <f t="shared" si="43"/>
        <v>0.64649999999999963</v>
      </c>
      <c r="Z296" s="48">
        <f t="shared" si="44"/>
        <v>6464.9999999999964</v>
      </c>
      <c r="AA296" s="24" t="s">
        <v>53</v>
      </c>
      <c r="AS296" s="8">
        <f t="shared" si="48"/>
        <v>294</v>
      </c>
      <c r="AT296" s="8">
        <v>166</v>
      </c>
      <c r="AU296" s="51">
        <f t="shared" si="45"/>
        <v>0.56462585034013602</v>
      </c>
    </row>
    <row r="297" spans="1:47" x14ac:dyDescent="0.2">
      <c r="A297" s="67">
        <v>45786</v>
      </c>
      <c r="B297" s="24" t="s">
        <v>48</v>
      </c>
      <c r="C297" s="26"/>
      <c r="D297" s="22" t="str">
        <f t="shared" si="39"/>
        <v>Fri</v>
      </c>
      <c r="E297" s="26"/>
      <c r="F297" s="24" t="s">
        <v>45</v>
      </c>
      <c r="G297" s="24" t="s">
        <v>46</v>
      </c>
      <c r="H297" s="47" t="s">
        <v>83</v>
      </c>
      <c r="I297" s="50" t="s">
        <v>360</v>
      </c>
      <c r="J297" s="26" t="s">
        <v>121</v>
      </c>
      <c r="K297" s="24" t="s">
        <v>245</v>
      </c>
      <c r="L297" s="23">
        <v>3</v>
      </c>
      <c r="M297" s="27"/>
      <c r="N297" s="27"/>
      <c r="O297" s="27"/>
      <c r="P297" s="27"/>
      <c r="Q297" s="27"/>
      <c r="R297" s="27">
        <v>1.82</v>
      </c>
      <c r="S297" s="24" t="s">
        <v>53</v>
      </c>
      <c r="T297" s="25">
        <f t="shared" si="40"/>
        <v>5.46</v>
      </c>
      <c r="U297" s="17">
        <f t="shared" si="41"/>
        <v>2.46</v>
      </c>
      <c r="V297" s="23">
        <f t="shared" si="46"/>
        <v>67.109999999999957</v>
      </c>
      <c r="W297" s="20">
        <f t="shared" si="47"/>
        <v>675.91</v>
      </c>
      <c r="X297" s="21">
        <f t="shared" si="42"/>
        <v>9.9288366794395649E-2</v>
      </c>
      <c r="Y297" s="49">
        <f t="shared" si="43"/>
        <v>0.67109999999999959</v>
      </c>
      <c r="Z297" s="48">
        <f t="shared" si="44"/>
        <v>6710.9999999999955</v>
      </c>
      <c r="AA297" s="24" t="s">
        <v>53</v>
      </c>
      <c r="AS297" s="8">
        <f t="shared" si="48"/>
        <v>295</v>
      </c>
      <c r="AT297" s="8">
        <v>167</v>
      </c>
      <c r="AU297" s="51">
        <f t="shared" si="45"/>
        <v>0.56610169491525419</v>
      </c>
    </row>
    <row r="298" spans="1:47" x14ac:dyDescent="0.2">
      <c r="A298" s="67">
        <v>45786</v>
      </c>
      <c r="B298" s="24" t="s">
        <v>48</v>
      </c>
      <c r="C298" s="26"/>
      <c r="D298" s="22" t="str">
        <f t="shared" si="39"/>
        <v>Fri</v>
      </c>
      <c r="E298" s="26"/>
      <c r="F298" s="24" t="s">
        <v>45</v>
      </c>
      <c r="G298" s="24" t="s">
        <v>46</v>
      </c>
      <c r="H298" s="47" t="s">
        <v>83</v>
      </c>
      <c r="I298" s="50" t="s">
        <v>361</v>
      </c>
      <c r="J298" s="26" t="s">
        <v>121</v>
      </c>
      <c r="K298" s="24" t="s">
        <v>245</v>
      </c>
      <c r="L298" s="23">
        <v>2</v>
      </c>
      <c r="M298" s="27"/>
      <c r="N298" s="27"/>
      <c r="O298" s="27"/>
      <c r="P298" s="27"/>
      <c r="Q298" s="27"/>
      <c r="R298" s="27">
        <v>1.9</v>
      </c>
      <c r="S298" s="24" t="s">
        <v>53</v>
      </c>
      <c r="T298" s="25">
        <f t="shared" si="40"/>
        <v>3.8</v>
      </c>
      <c r="U298" s="17">
        <f t="shared" si="41"/>
        <v>1.7999999999999998</v>
      </c>
      <c r="V298" s="23">
        <f t="shared" si="46"/>
        <v>68.909999999999954</v>
      </c>
      <c r="W298" s="20">
        <f t="shared" si="47"/>
        <v>677.91</v>
      </c>
      <c r="X298" s="21">
        <f t="shared" si="42"/>
        <v>0.1016506615922467</v>
      </c>
      <c r="Y298" s="49">
        <f t="shared" si="43"/>
        <v>0.68909999999999949</v>
      </c>
      <c r="Z298" s="48">
        <f t="shared" si="44"/>
        <v>6890.9999999999955</v>
      </c>
      <c r="AA298" s="24" t="s">
        <v>53</v>
      </c>
      <c r="AS298" s="8">
        <f t="shared" si="48"/>
        <v>296</v>
      </c>
      <c r="AT298" s="8">
        <v>168</v>
      </c>
      <c r="AU298" s="51">
        <f t="shared" si="45"/>
        <v>0.56756756756756754</v>
      </c>
    </row>
    <row r="299" spans="1:47" x14ac:dyDescent="0.2">
      <c r="A299" s="67">
        <v>45787</v>
      </c>
      <c r="B299" s="24" t="s">
        <v>48</v>
      </c>
      <c r="C299" s="26"/>
      <c r="D299" s="22" t="str">
        <f t="shared" si="39"/>
        <v>Sat</v>
      </c>
      <c r="E299" s="26"/>
      <c r="F299" s="24" t="s">
        <v>45</v>
      </c>
      <c r="G299" s="24" t="s">
        <v>46</v>
      </c>
      <c r="H299" s="47" t="s">
        <v>83</v>
      </c>
      <c r="I299" s="50" t="s">
        <v>60</v>
      </c>
      <c r="J299" s="26" t="s">
        <v>122</v>
      </c>
      <c r="K299" s="8">
        <v>2.5</v>
      </c>
      <c r="L299" s="23">
        <v>2</v>
      </c>
      <c r="M299" s="27"/>
      <c r="N299" s="27"/>
      <c r="O299" s="27"/>
      <c r="P299" s="27"/>
      <c r="Q299" s="27"/>
      <c r="R299" s="27">
        <v>1.91</v>
      </c>
      <c r="S299" s="24" t="s">
        <v>53</v>
      </c>
      <c r="T299" s="25">
        <f t="shared" si="40"/>
        <v>3.82</v>
      </c>
      <c r="U299" s="17">
        <f t="shared" si="41"/>
        <v>1.8199999999999998</v>
      </c>
      <c r="V299" s="23">
        <f t="shared" si="46"/>
        <v>70.729999999999947</v>
      </c>
      <c r="W299" s="20">
        <f t="shared" si="47"/>
        <v>679.91</v>
      </c>
      <c r="X299" s="21">
        <f t="shared" si="42"/>
        <v>0.1040284743569001</v>
      </c>
      <c r="Y299" s="49">
        <f t="shared" si="43"/>
        <v>0.70729999999999948</v>
      </c>
      <c r="Z299" s="48">
        <f t="shared" si="44"/>
        <v>7072.9999999999945</v>
      </c>
      <c r="AA299" s="24" t="s">
        <v>53</v>
      </c>
      <c r="AS299" s="8">
        <f t="shared" si="48"/>
        <v>297</v>
      </c>
      <c r="AT299" s="8">
        <v>169</v>
      </c>
      <c r="AU299" s="51">
        <f t="shared" si="45"/>
        <v>0.56902356902356899</v>
      </c>
    </row>
    <row r="300" spans="1:47" x14ac:dyDescent="0.2">
      <c r="A300" s="67">
        <v>45788</v>
      </c>
      <c r="B300" s="24" t="s">
        <v>48</v>
      </c>
      <c r="C300" s="26"/>
      <c r="D300" s="22" t="str">
        <f t="shared" si="39"/>
        <v>Sun</v>
      </c>
      <c r="E300" s="26"/>
      <c r="F300" s="24" t="s">
        <v>45</v>
      </c>
      <c r="G300" s="24" t="s">
        <v>46</v>
      </c>
      <c r="H300" s="47" t="s">
        <v>83</v>
      </c>
      <c r="I300" s="24" t="s">
        <v>65</v>
      </c>
      <c r="J300" s="26" t="s">
        <v>72</v>
      </c>
      <c r="K300" s="22">
        <v>16.5</v>
      </c>
      <c r="L300" s="27">
        <v>6</v>
      </c>
      <c r="M300" s="27"/>
      <c r="N300" s="27"/>
      <c r="O300" s="27"/>
      <c r="P300" s="27"/>
      <c r="Q300" s="27"/>
      <c r="R300" s="23">
        <v>1.8</v>
      </c>
      <c r="S300" s="24" t="s">
        <v>50</v>
      </c>
      <c r="T300" s="25" t="str">
        <f t="shared" si="40"/>
        <v>0.00</v>
      </c>
      <c r="U300" s="17">
        <f t="shared" si="41"/>
        <v>-6</v>
      </c>
      <c r="V300" s="23">
        <f t="shared" si="46"/>
        <v>64.729999999999947</v>
      </c>
      <c r="W300" s="20">
        <f t="shared" si="47"/>
        <v>685.91</v>
      </c>
      <c r="X300" s="21">
        <f t="shared" si="42"/>
        <v>9.437098161566379E-2</v>
      </c>
      <c r="Y300" s="49">
        <f t="shared" si="43"/>
        <v>0.64729999999999943</v>
      </c>
      <c r="Z300" s="48">
        <f t="shared" si="44"/>
        <v>6472.9999999999945</v>
      </c>
      <c r="AA300" s="24" t="s">
        <v>50</v>
      </c>
      <c r="AS300" s="8">
        <f t="shared" si="48"/>
        <v>298</v>
      </c>
      <c r="AT300" s="8">
        <v>169</v>
      </c>
      <c r="AU300" s="51">
        <f t="shared" si="45"/>
        <v>0.56711409395973156</v>
      </c>
    </row>
    <row r="301" spans="1:47" x14ac:dyDescent="0.2">
      <c r="A301" s="67">
        <v>45793</v>
      </c>
      <c r="B301" s="24" t="s">
        <v>48</v>
      </c>
      <c r="C301" s="26"/>
      <c r="D301" s="22" t="str">
        <f t="shared" si="39"/>
        <v>Fri</v>
      </c>
      <c r="E301" s="26"/>
      <c r="F301" s="24" t="s">
        <v>45</v>
      </c>
      <c r="G301" s="24" t="s">
        <v>46</v>
      </c>
      <c r="H301" s="47" t="s">
        <v>89</v>
      </c>
      <c r="I301" s="50" t="s">
        <v>362</v>
      </c>
      <c r="J301" s="26" t="s">
        <v>121</v>
      </c>
      <c r="K301" s="24" t="s">
        <v>245</v>
      </c>
      <c r="L301" s="27">
        <v>3</v>
      </c>
      <c r="M301" s="27"/>
      <c r="N301" s="27"/>
      <c r="O301" s="27"/>
      <c r="P301" s="27"/>
      <c r="Q301" s="27"/>
      <c r="R301" s="23">
        <v>1.87</v>
      </c>
      <c r="S301" s="24" t="s">
        <v>53</v>
      </c>
      <c r="T301" s="25">
        <f t="shared" si="40"/>
        <v>5.61</v>
      </c>
      <c r="U301" s="17">
        <f t="shared" si="41"/>
        <v>2.6100000000000003</v>
      </c>
      <c r="V301" s="23">
        <f t="shared" si="46"/>
        <v>67.339999999999947</v>
      </c>
      <c r="W301" s="20">
        <f t="shared" si="47"/>
        <v>688.91</v>
      </c>
      <c r="X301" s="21">
        <f t="shared" si="42"/>
        <v>9.7748617381080177E-2</v>
      </c>
      <c r="Y301" s="49">
        <f t="shared" si="43"/>
        <v>0.67339999999999944</v>
      </c>
      <c r="Z301" s="48">
        <f t="shared" si="44"/>
        <v>6733.9999999999945</v>
      </c>
      <c r="AA301" s="24" t="s">
        <v>53</v>
      </c>
      <c r="AS301" s="8">
        <f t="shared" si="48"/>
        <v>299</v>
      </c>
      <c r="AT301" s="8">
        <v>170</v>
      </c>
      <c r="AU301" s="51">
        <f t="shared" si="45"/>
        <v>0.56856187290969895</v>
      </c>
    </row>
    <row r="302" spans="1:47" x14ac:dyDescent="0.2">
      <c r="A302" s="67">
        <v>45795</v>
      </c>
      <c r="B302" s="24" t="s">
        <v>48</v>
      </c>
      <c r="C302" s="26"/>
      <c r="D302" s="22" t="str">
        <f t="shared" si="39"/>
        <v>Sun</v>
      </c>
      <c r="E302" s="26"/>
      <c r="F302" s="24" t="s">
        <v>45</v>
      </c>
      <c r="G302" s="24" t="s">
        <v>46</v>
      </c>
      <c r="H302" s="47" t="s">
        <v>89</v>
      </c>
      <c r="I302" s="50" t="s">
        <v>52</v>
      </c>
      <c r="J302" s="26" t="s">
        <v>58</v>
      </c>
      <c r="K302" s="22">
        <v>10.5</v>
      </c>
      <c r="L302" s="27">
        <v>3</v>
      </c>
      <c r="M302" s="27"/>
      <c r="N302" s="27"/>
      <c r="O302" s="27"/>
      <c r="P302" s="27"/>
      <c r="Q302" s="27"/>
      <c r="R302" s="23">
        <v>1.9</v>
      </c>
      <c r="S302" s="24" t="s">
        <v>53</v>
      </c>
      <c r="T302" s="25">
        <f t="shared" si="40"/>
        <v>5.7</v>
      </c>
      <c r="U302" s="17">
        <f t="shared" si="41"/>
        <v>2.7</v>
      </c>
      <c r="V302" s="23">
        <f t="shared" si="46"/>
        <v>70.039999999999949</v>
      </c>
      <c r="W302" s="20">
        <f t="shared" si="47"/>
        <v>691.91</v>
      </c>
      <c r="X302" s="21">
        <f t="shared" si="42"/>
        <v>0.10122703819860958</v>
      </c>
      <c r="Y302" s="49">
        <f t="shared" si="43"/>
        <v>0.70039999999999947</v>
      </c>
      <c r="Z302" s="48">
        <f t="shared" si="44"/>
        <v>7003.9999999999945</v>
      </c>
      <c r="AA302" s="24" t="s">
        <v>53</v>
      </c>
      <c r="AS302" s="8">
        <f t="shared" si="48"/>
        <v>300</v>
      </c>
      <c r="AT302" s="8">
        <v>171</v>
      </c>
      <c r="AU302" s="51">
        <f t="shared" si="45"/>
        <v>0.56999999999999995</v>
      </c>
    </row>
    <row r="303" spans="1:47" x14ac:dyDescent="0.2">
      <c r="A303" s="67">
        <v>45795</v>
      </c>
      <c r="B303" s="24" t="s">
        <v>48</v>
      </c>
      <c r="C303" s="26"/>
      <c r="D303" s="22" t="str">
        <f t="shared" si="39"/>
        <v>Sun</v>
      </c>
      <c r="E303" s="26"/>
      <c r="F303" s="24" t="s">
        <v>45</v>
      </c>
      <c r="G303" s="24" t="s">
        <v>46</v>
      </c>
      <c r="H303" s="47" t="s">
        <v>89</v>
      </c>
      <c r="I303" s="24" t="s">
        <v>368</v>
      </c>
      <c r="J303" s="26" t="s">
        <v>121</v>
      </c>
      <c r="K303" s="24" t="s">
        <v>245</v>
      </c>
      <c r="L303" s="27">
        <v>2</v>
      </c>
      <c r="M303" s="27"/>
      <c r="N303" s="27"/>
      <c r="O303" s="27"/>
      <c r="P303" s="27"/>
      <c r="Q303" s="27"/>
      <c r="R303" s="23">
        <v>1.9</v>
      </c>
      <c r="S303" s="24" t="s">
        <v>50</v>
      </c>
      <c r="T303" s="25" t="str">
        <f t="shared" si="40"/>
        <v>0.00</v>
      </c>
      <c r="U303" s="17">
        <f t="shared" si="41"/>
        <v>-2</v>
      </c>
      <c r="V303" s="23">
        <f t="shared" si="46"/>
        <v>68.039999999999949</v>
      </c>
      <c r="W303" s="20">
        <f t="shared" si="47"/>
        <v>693.91</v>
      </c>
      <c r="X303" s="21">
        <f t="shared" si="42"/>
        <v>9.8053061636235173E-2</v>
      </c>
      <c r="Y303" s="49">
        <f t="shared" si="43"/>
        <v>0.68039999999999945</v>
      </c>
      <c r="Z303" s="48">
        <f t="shared" si="44"/>
        <v>6803.9999999999945</v>
      </c>
      <c r="AA303" s="24" t="s">
        <v>50</v>
      </c>
      <c r="AS303" s="8">
        <f t="shared" si="48"/>
        <v>301</v>
      </c>
      <c r="AT303" s="8">
        <v>171</v>
      </c>
      <c r="AU303" s="51">
        <f t="shared" si="45"/>
        <v>0.56810631229235875</v>
      </c>
    </row>
    <row r="304" spans="1:47" x14ac:dyDescent="0.2">
      <c r="A304" s="67">
        <v>45795</v>
      </c>
      <c r="B304" s="24" t="s">
        <v>48</v>
      </c>
      <c r="C304" s="26"/>
      <c r="D304" s="22" t="str">
        <f t="shared" si="39"/>
        <v>Sun</v>
      </c>
      <c r="E304" s="26"/>
      <c r="F304" s="24" t="s">
        <v>45</v>
      </c>
      <c r="G304" s="24" t="s">
        <v>46</v>
      </c>
      <c r="H304" s="47" t="s">
        <v>89</v>
      </c>
      <c r="I304" s="24" t="s">
        <v>65</v>
      </c>
      <c r="J304" s="26" t="s">
        <v>55</v>
      </c>
      <c r="K304" s="22">
        <v>1.5</v>
      </c>
      <c r="L304" s="27">
        <v>2</v>
      </c>
      <c r="M304" s="27"/>
      <c r="N304" s="27"/>
      <c r="O304" s="27"/>
      <c r="P304" s="27"/>
      <c r="Q304" s="27"/>
      <c r="R304" s="23">
        <v>1.8</v>
      </c>
      <c r="S304" s="24" t="s">
        <v>50</v>
      </c>
      <c r="T304" s="25" t="str">
        <f t="shared" si="40"/>
        <v>0.00</v>
      </c>
      <c r="U304" s="17">
        <f t="shared" si="41"/>
        <v>-2</v>
      </c>
      <c r="V304" s="23">
        <f t="shared" si="46"/>
        <v>66.039999999999949</v>
      </c>
      <c r="W304" s="20">
        <f t="shared" si="47"/>
        <v>695.91</v>
      </c>
      <c r="X304" s="21">
        <f t="shared" si="42"/>
        <v>9.4897328677558818E-2</v>
      </c>
      <c r="Y304" s="49">
        <f t="shared" si="43"/>
        <v>0.66039999999999954</v>
      </c>
      <c r="Z304" s="48">
        <f t="shared" si="44"/>
        <v>6603.9999999999945</v>
      </c>
      <c r="AA304" s="24" t="s">
        <v>50</v>
      </c>
      <c r="AS304" s="8">
        <f t="shared" si="48"/>
        <v>302</v>
      </c>
      <c r="AT304" s="8">
        <v>171</v>
      </c>
      <c r="AU304" s="51">
        <f t="shared" si="45"/>
        <v>0.56622516556291391</v>
      </c>
    </row>
    <row r="305" spans="1:47" x14ac:dyDescent="0.2">
      <c r="A305" s="67">
        <v>45800</v>
      </c>
      <c r="B305" s="24" t="s">
        <v>48</v>
      </c>
      <c r="C305" s="26"/>
      <c r="D305" s="22" t="str">
        <f t="shared" si="39"/>
        <v>Fri</v>
      </c>
      <c r="E305" s="26"/>
      <c r="F305" s="24" t="s">
        <v>45</v>
      </c>
      <c r="G305" s="24" t="s">
        <v>46</v>
      </c>
      <c r="H305" s="47" t="s">
        <v>99</v>
      </c>
      <c r="I305" s="24" t="s">
        <v>363</v>
      </c>
      <c r="J305" s="26" t="s">
        <v>121</v>
      </c>
      <c r="K305" s="22" t="s">
        <v>59</v>
      </c>
      <c r="L305" s="27">
        <v>3</v>
      </c>
      <c r="M305" s="27"/>
      <c r="N305" s="27"/>
      <c r="O305" s="27"/>
      <c r="P305" s="27"/>
      <c r="Q305" s="27"/>
      <c r="R305" s="23">
        <v>2.82</v>
      </c>
      <c r="S305" s="24" t="s">
        <v>50</v>
      </c>
      <c r="T305" s="25" t="str">
        <f t="shared" si="40"/>
        <v>0.00</v>
      </c>
      <c r="U305" s="17">
        <f t="shared" si="41"/>
        <v>-3</v>
      </c>
      <c r="V305" s="23">
        <f t="shared" si="46"/>
        <v>63.039999999999949</v>
      </c>
      <c r="W305" s="20">
        <f t="shared" si="47"/>
        <v>698.91</v>
      </c>
      <c r="X305" s="21">
        <f t="shared" si="42"/>
        <v>9.0197593395429959E-2</v>
      </c>
      <c r="Y305" s="49">
        <f t="shared" si="43"/>
        <v>0.63039999999999952</v>
      </c>
      <c r="Z305" s="48">
        <f t="shared" si="44"/>
        <v>6303.9999999999945</v>
      </c>
      <c r="AA305" s="24" t="s">
        <v>50</v>
      </c>
      <c r="AS305" s="8">
        <f t="shared" si="48"/>
        <v>303</v>
      </c>
      <c r="AT305" s="8">
        <v>171</v>
      </c>
      <c r="AU305" s="51">
        <f t="shared" si="45"/>
        <v>0.5643564356435643</v>
      </c>
    </row>
    <row r="306" spans="1:47" x14ac:dyDescent="0.2">
      <c r="A306" s="67">
        <v>45807</v>
      </c>
      <c r="B306" s="24" t="s">
        <v>48</v>
      </c>
      <c r="C306" s="26"/>
      <c r="D306" s="22" t="str">
        <f t="shared" si="39"/>
        <v>Fri</v>
      </c>
      <c r="E306" s="26"/>
      <c r="F306" s="24" t="s">
        <v>45</v>
      </c>
      <c r="G306" s="24" t="s">
        <v>46</v>
      </c>
      <c r="H306" s="47" t="s">
        <v>104</v>
      </c>
      <c r="I306" s="50" t="s">
        <v>364</v>
      </c>
      <c r="J306" s="26" t="s">
        <v>121</v>
      </c>
      <c r="K306" s="24" t="s">
        <v>245</v>
      </c>
      <c r="L306" s="27">
        <v>3</v>
      </c>
      <c r="M306" s="27"/>
      <c r="N306" s="27"/>
      <c r="O306" s="27"/>
      <c r="P306" s="27"/>
      <c r="Q306" s="27"/>
      <c r="R306" s="23">
        <v>1.88</v>
      </c>
      <c r="S306" s="24" t="s">
        <v>53</v>
      </c>
      <c r="T306" s="25">
        <f t="shared" si="40"/>
        <v>5.64</v>
      </c>
      <c r="U306" s="17">
        <f t="shared" si="41"/>
        <v>2.6399999999999997</v>
      </c>
      <c r="V306" s="23">
        <f t="shared" si="46"/>
        <v>65.67999999999995</v>
      </c>
      <c r="W306" s="20">
        <f t="shared" si="47"/>
        <v>701.91</v>
      </c>
      <c r="X306" s="21">
        <f t="shared" si="42"/>
        <v>9.3573250131783206E-2</v>
      </c>
      <c r="Y306" s="49">
        <f t="shared" si="43"/>
        <v>0.6567999999999995</v>
      </c>
      <c r="Z306" s="48">
        <f t="shared" si="44"/>
        <v>6567.9999999999945</v>
      </c>
      <c r="AA306" s="24" t="s">
        <v>53</v>
      </c>
      <c r="AS306" s="8">
        <f t="shared" si="48"/>
        <v>304</v>
      </c>
      <c r="AT306" s="8">
        <v>172</v>
      </c>
      <c r="AU306" s="51">
        <f t="shared" si="45"/>
        <v>0.56578947368421051</v>
      </c>
    </row>
    <row r="307" spans="1:47" x14ac:dyDescent="0.2">
      <c r="A307" s="67">
        <v>45808</v>
      </c>
      <c r="B307" s="24" t="s">
        <v>48</v>
      </c>
      <c r="C307" s="26"/>
      <c r="D307" s="22" t="str">
        <f t="shared" si="39"/>
        <v>Sat</v>
      </c>
      <c r="E307" s="26"/>
      <c r="F307" s="24" t="s">
        <v>45</v>
      </c>
      <c r="G307" s="24" t="s">
        <v>46</v>
      </c>
      <c r="H307" s="47" t="s">
        <v>104</v>
      </c>
      <c r="I307" s="24" t="s">
        <v>365</v>
      </c>
      <c r="J307" s="26" t="s">
        <v>121</v>
      </c>
      <c r="K307" s="22" t="s">
        <v>246</v>
      </c>
      <c r="L307" s="27">
        <v>2</v>
      </c>
      <c r="M307" s="27"/>
      <c r="N307" s="27"/>
      <c r="O307" s="27"/>
      <c r="P307" s="27"/>
      <c r="Q307" s="27"/>
      <c r="R307" s="23">
        <v>1.9</v>
      </c>
      <c r="S307" s="24" t="s">
        <v>50</v>
      </c>
      <c r="T307" s="25" t="str">
        <f t="shared" si="40"/>
        <v>0.00</v>
      </c>
      <c r="U307" s="17">
        <f t="shared" si="41"/>
        <v>-2</v>
      </c>
      <c r="V307" s="23">
        <f t="shared" si="46"/>
        <v>63.67999999999995</v>
      </c>
      <c r="W307" s="20">
        <f t="shared" si="47"/>
        <v>703.91</v>
      </c>
      <c r="X307" s="21">
        <f t="shared" si="42"/>
        <v>9.0466110724382306E-2</v>
      </c>
      <c r="Y307" s="49">
        <f t="shared" si="43"/>
        <v>0.63679999999999948</v>
      </c>
      <c r="Z307" s="48">
        <f t="shared" si="44"/>
        <v>6367.9999999999945</v>
      </c>
      <c r="AA307" s="24" t="s">
        <v>50</v>
      </c>
      <c r="AS307" s="8">
        <f t="shared" si="48"/>
        <v>305</v>
      </c>
      <c r="AT307" s="8">
        <v>172</v>
      </c>
      <c r="AU307" s="51">
        <f t="shared" si="45"/>
        <v>0.56393442622950818</v>
      </c>
    </row>
    <row r="308" spans="1:47" x14ac:dyDescent="0.2">
      <c r="A308" s="67">
        <v>45808</v>
      </c>
      <c r="B308" s="24" t="s">
        <v>48</v>
      </c>
      <c r="C308" s="26"/>
      <c r="D308" s="22" t="str">
        <f t="shared" si="39"/>
        <v>Sat</v>
      </c>
      <c r="E308" s="26"/>
      <c r="F308" s="24" t="s">
        <v>45</v>
      </c>
      <c r="G308" s="24" t="s">
        <v>46</v>
      </c>
      <c r="H308" s="47" t="s">
        <v>104</v>
      </c>
      <c r="I308" s="24" t="s">
        <v>58</v>
      </c>
      <c r="J308" s="26" t="s">
        <v>61</v>
      </c>
      <c r="K308" s="22">
        <v>3.5</v>
      </c>
      <c r="L308" s="27">
        <v>3</v>
      </c>
      <c r="M308" s="27"/>
      <c r="N308" s="27"/>
      <c r="O308" s="27"/>
      <c r="P308" s="27"/>
      <c r="Q308" s="27"/>
      <c r="R308" s="23">
        <v>1.91</v>
      </c>
      <c r="S308" s="24" t="s">
        <v>50</v>
      </c>
      <c r="T308" s="25" t="str">
        <f t="shared" si="40"/>
        <v>0.00</v>
      </c>
      <c r="U308" s="17">
        <f t="shared" si="41"/>
        <v>-3</v>
      </c>
      <c r="V308" s="23">
        <f t="shared" si="46"/>
        <v>60.67999999999995</v>
      </c>
      <c r="W308" s="20">
        <f t="shared" si="47"/>
        <v>706.91</v>
      </c>
      <c r="X308" s="21">
        <f t="shared" si="42"/>
        <v>8.5838366977408653E-2</v>
      </c>
      <c r="Y308" s="49">
        <f t="shared" si="43"/>
        <v>0.60679999999999945</v>
      </c>
      <c r="Z308" s="48">
        <f t="shared" si="44"/>
        <v>6067.9999999999945</v>
      </c>
      <c r="AA308" s="24" t="s">
        <v>50</v>
      </c>
      <c r="AS308" s="8">
        <f t="shared" si="48"/>
        <v>306</v>
      </c>
      <c r="AT308" s="8">
        <v>172</v>
      </c>
      <c r="AU308" s="51">
        <f t="shared" si="45"/>
        <v>0.56209150326797386</v>
      </c>
    </row>
    <row r="309" spans="1:47" x14ac:dyDescent="0.2">
      <c r="A309" s="67">
        <v>45809</v>
      </c>
      <c r="B309" s="24" t="s">
        <v>48</v>
      </c>
      <c r="C309" s="26"/>
      <c r="D309" s="22" t="str">
        <f t="shared" si="39"/>
        <v>Sun</v>
      </c>
      <c r="E309" s="26"/>
      <c r="F309" s="24" t="s">
        <v>45</v>
      </c>
      <c r="G309" s="24" t="s">
        <v>46</v>
      </c>
      <c r="H309" s="47" t="s">
        <v>104</v>
      </c>
      <c r="I309" s="50" t="s">
        <v>84</v>
      </c>
      <c r="J309" s="26" t="s">
        <v>55</v>
      </c>
      <c r="K309" s="22" t="s">
        <v>47</v>
      </c>
      <c r="L309" s="27">
        <v>2</v>
      </c>
      <c r="M309" s="27"/>
      <c r="N309" s="27"/>
      <c r="O309" s="27"/>
      <c r="P309" s="27"/>
      <c r="Q309" s="27"/>
      <c r="R309" s="23">
        <v>1.81</v>
      </c>
      <c r="S309" s="24" t="s">
        <v>53</v>
      </c>
      <c r="T309" s="25">
        <f t="shared" si="40"/>
        <v>3.62</v>
      </c>
      <c r="U309" s="17">
        <f t="shared" si="41"/>
        <v>1.62</v>
      </c>
      <c r="V309" s="23">
        <f t="shared" si="46"/>
        <v>62.299999999999947</v>
      </c>
      <c r="W309" s="20">
        <f t="shared" si="47"/>
        <v>708.91</v>
      </c>
      <c r="X309" s="21">
        <f t="shared" si="42"/>
        <v>8.7881395381642163E-2</v>
      </c>
      <c r="Y309" s="49">
        <f t="shared" si="43"/>
        <v>0.62299999999999944</v>
      </c>
      <c r="Z309" s="48">
        <f t="shared" si="44"/>
        <v>6229.9999999999945</v>
      </c>
      <c r="AA309" s="24" t="s">
        <v>53</v>
      </c>
      <c r="AS309" s="8">
        <f t="shared" si="48"/>
        <v>307</v>
      </c>
      <c r="AT309" s="8">
        <v>173</v>
      </c>
      <c r="AU309" s="51">
        <f t="shared" si="45"/>
        <v>0.56351791530944628</v>
      </c>
    </row>
    <row r="310" spans="1:47" x14ac:dyDescent="0.2">
      <c r="A310" s="67">
        <v>45809</v>
      </c>
      <c r="B310" s="24" t="s">
        <v>48</v>
      </c>
      <c r="C310" s="26"/>
      <c r="D310" s="22" t="str">
        <f t="shared" si="39"/>
        <v>Sun</v>
      </c>
      <c r="E310" s="26"/>
      <c r="F310" s="24" t="s">
        <v>45</v>
      </c>
      <c r="G310" s="24" t="s">
        <v>46</v>
      </c>
      <c r="H310" s="47" t="s">
        <v>104</v>
      </c>
      <c r="I310" s="24" t="s">
        <v>366</v>
      </c>
      <c r="J310" s="26" t="s">
        <v>121</v>
      </c>
      <c r="K310" s="24" t="s">
        <v>245</v>
      </c>
      <c r="L310" s="27">
        <v>2</v>
      </c>
      <c r="M310" s="27"/>
      <c r="N310" s="27"/>
      <c r="O310" s="27"/>
      <c r="P310" s="27"/>
      <c r="Q310" s="27"/>
      <c r="R310" s="23">
        <v>1.9</v>
      </c>
      <c r="S310" s="24" t="s">
        <v>50</v>
      </c>
      <c r="T310" s="25" t="str">
        <f t="shared" si="40"/>
        <v>0.00</v>
      </c>
      <c r="U310" s="17">
        <f t="shared" si="41"/>
        <v>-2</v>
      </c>
      <c r="V310" s="23">
        <f t="shared" si="46"/>
        <v>60.299999999999947</v>
      </c>
      <c r="W310" s="20">
        <f t="shared" si="47"/>
        <v>710.91</v>
      </c>
      <c r="X310" s="21">
        <f t="shared" si="42"/>
        <v>8.4820863400430366E-2</v>
      </c>
      <c r="Y310" s="49">
        <f t="shared" si="43"/>
        <v>0.60299999999999943</v>
      </c>
      <c r="Z310" s="48">
        <f t="shared" si="44"/>
        <v>6029.9999999999945</v>
      </c>
      <c r="AA310" s="24" t="s">
        <v>50</v>
      </c>
      <c r="AS310" s="8">
        <f t="shared" si="48"/>
        <v>308</v>
      </c>
      <c r="AT310" s="8">
        <v>173</v>
      </c>
      <c r="AU310" s="51">
        <f t="shared" si="45"/>
        <v>0.56168831168831168</v>
      </c>
    </row>
    <row r="311" spans="1:47" x14ac:dyDescent="0.2">
      <c r="A311" s="67">
        <v>45809</v>
      </c>
      <c r="B311" s="24" t="s">
        <v>48</v>
      </c>
      <c r="C311" s="26"/>
      <c r="D311" s="22" t="str">
        <f t="shared" si="39"/>
        <v>Sun</v>
      </c>
      <c r="E311" s="26"/>
      <c r="F311" s="24" t="s">
        <v>45</v>
      </c>
      <c r="G311" s="24" t="s">
        <v>46</v>
      </c>
      <c r="H311" s="47" t="s">
        <v>104</v>
      </c>
      <c r="I311" s="50" t="s">
        <v>367</v>
      </c>
      <c r="J311" s="26" t="s">
        <v>121</v>
      </c>
      <c r="K311" s="22" t="s">
        <v>246</v>
      </c>
      <c r="L311" s="27">
        <v>2</v>
      </c>
      <c r="M311" s="27"/>
      <c r="N311" s="27"/>
      <c r="O311" s="27"/>
      <c r="P311" s="27"/>
      <c r="Q311" s="27"/>
      <c r="R311" s="23">
        <v>1.9</v>
      </c>
      <c r="S311" s="24" t="s">
        <v>53</v>
      </c>
      <c r="T311" s="25">
        <f t="shared" si="40"/>
        <v>3.8</v>
      </c>
      <c r="U311" s="17">
        <f t="shared" si="41"/>
        <v>1.7999999999999998</v>
      </c>
      <c r="V311" s="23">
        <f t="shared" si="46"/>
        <v>62.099999999999945</v>
      </c>
      <c r="W311" s="20">
        <f t="shared" si="47"/>
        <v>712.91</v>
      </c>
      <c r="X311" s="21">
        <f t="shared" si="42"/>
        <v>8.7107769564180537E-2</v>
      </c>
      <c r="Y311" s="49">
        <f t="shared" si="43"/>
        <v>0.62099999999999944</v>
      </c>
      <c r="Z311" s="48">
        <f t="shared" si="44"/>
        <v>6209.9999999999945</v>
      </c>
      <c r="AA311" s="24" t="s">
        <v>53</v>
      </c>
      <c r="AS311" s="8">
        <f t="shared" si="48"/>
        <v>309</v>
      </c>
      <c r="AT311" s="8">
        <v>174</v>
      </c>
      <c r="AU311" s="51">
        <f t="shared" si="45"/>
        <v>0.56310679611650483</v>
      </c>
    </row>
    <row r="312" spans="1:47" x14ac:dyDescent="0.2">
      <c r="A312" s="67">
        <v>45813</v>
      </c>
      <c r="B312" s="24" t="s">
        <v>48</v>
      </c>
      <c r="C312" s="26"/>
      <c r="D312" s="22" t="str">
        <f t="shared" si="39"/>
        <v>Thu</v>
      </c>
      <c r="E312" s="26"/>
      <c r="F312" s="24" t="s">
        <v>45</v>
      </c>
      <c r="G312" s="24" t="s">
        <v>46</v>
      </c>
      <c r="H312" s="47" t="s">
        <v>109</v>
      </c>
      <c r="I312" s="24" t="s">
        <v>369</v>
      </c>
      <c r="J312" s="26" t="s">
        <v>121</v>
      </c>
      <c r="K312" s="24" t="s">
        <v>245</v>
      </c>
      <c r="L312" s="27">
        <v>5</v>
      </c>
      <c r="M312" s="27"/>
      <c r="N312" s="27"/>
      <c r="O312" s="27"/>
      <c r="P312" s="27"/>
      <c r="Q312" s="27"/>
      <c r="R312" s="23">
        <v>1.9</v>
      </c>
      <c r="S312" s="24" t="s">
        <v>50</v>
      </c>
      <c r="T312" s="25" t="str">
        <f t="shared" si="40"/>
        <v>0.00</v>
      </c>
      <c r="U312" s="17">
        <f t="shared" si="41"/>
        <v>-5</v>
      </c>
      <c r="V312" s="23">
        <f t="shared" si="46"/>
        <v>57.099999999999945</v>
      </c>
      <c r="W312" s="20">
        <f t="shared" si="47"/>
        <v>717.91</v>
      </c>
      <c r="X312" s="21">
        <f t="shared" si="42"/>
        <v>7.9536432143304803E-2</v>
      </c>
      <c r="Y312" s="49">
        <f t="shared" si="43"/>
        <v>0.5709999999999994</v>
      </c>
      <c r="Z312" s="48">
        <f t="shared" si="44"/>
        <v>5709.9999999999945</v>
      </c>
      <c r="AA312" s="24" t="s">
        <v>50</v>
      </c>
      <c r="AS312" s="8">
        <f t="shared" si="48"/>
        <v>310</v>
      </c>
      <c r="AT312" s="8">
        <v>174</v>
      </c>
      <c r="AU312" s="51">
        <f t="shared" si="45"/>
        <v>0.56129032258064515</v>
      </c>
    </row>
    <row r="313" spans="1:47" x14ac:dyDescent="0.2">
      <c r="A313" s="67">
        <v>45814</v>
      </c>
      <c r="B313" s="24" t="s">
        <v>48</v>
      </c>
      <c r="C313" s="26"/>
      <c r="D313" s="22" t="str">
        <f t="shared" si="39"/>
        <v>Fri</v>
      </c>
      <c r="E313" s="26"/>
      <c r="F313" s="24" t="s">
        <v>45</v>
      </c>
      <c r="G313" s="24" t="s">
        <v>46</v>
      </c>
      <c r="H313" s="47" t="s">
        <v>109</v>
      </c>
      <c r="I313" s="24" t="s">
        <v>69</v>
      </c>
      <c r="J313" s="26" t="s">
        <v>72</v>
      </c>
      <c r="K313" s="22">
        <v>14.5</v>
      </c>
      <c r="L313" s="27">
        <v>3</v>
      </c>
      <c r="M313" s="27"/>
      <c r="N313" s="27"/>
      <c r="O313" s="27"/>
      <c r="P313" s="27"/>
      <c r="Q313" s="27"/>
      <c r="R313" s="23">
        <v>1.9</v>
      </c>
      <c r="S313" s="24" t="s">
        <v>50</v>
      </c>
      <c r="T313" s="25" t="str">
        <f t="shared" si="40"/>
        <v>0.00</v>
      </c>
      <c r="U313" s="17">
        <f t="shared" si="41"/>
        <v>-3</v>
      </c>
      <c r="V313" s="23">
        <f t="shared" si="46"/>
        <v>54.099999999999945</v>
      </c>
      <c r="W313" s="20">
        <f t="shared" si="47"/>
        <v>720.91</v>
      </c>
      <c r="X313" s="21">
        <f t="shared" si="42"/>
        <v>7.50440415585856E-2</v>
      </c>
      <c r="Y313" s="49">
        <f t="shared" si="43"/>
        <v>0.54099999999999948</v>
      </c>
      <c r="Z313" s="48">
        <f t="shared" si="44"/>
        <v>5409.9999999999945</v>
      </c>
      <c r="AA313" s="24" t="s">
        <v>50</v>
      </c>
      <c r="AS313" s="8">
        <f t="shared" si="48"/>
        <v>311</v>
      </c>
      <c r="AT313" s="8">
        <v>174</v>
      </c>
      <c r="AU313" s="51">
        <f t="shared" si="45"/>
        <v>0.55948553054662375</v>
      </c>
    </row>
    <row r="314" spans="1:47" x14ac:dyDescent="0.2">
      <c r="A314" s="67">
        <v>45814</v>
      </c>
      <c r="B314" s="24" t="s">
        <v>48</v>
      </c>
      <c r="C314" s="26"/>
      <c r="D314" s="22" t="str">
        <f t="shared" si="39"/>
        <v>Fri</v>
      </c>
      <c r="E314" s="26"/>
      <c r="F314" s="24" t="s">
        <v>45</v>
      </c>
      <c r="G314" s="24" t="s">
        <v>46</v>
      </c>
      <c r="H314" s="47" t="s">
        <v>109</v>
      </c>
      <c r="I314" s="24" t="s">
        <v>52</v>
      </c>
      <c r="J314" s="26" t="s">
        <v>120</v>
      </c>
      <c r="K314" s="22">
        <v>5.5</v>
      </c>
      <c r="L314" s="27">
        <v>2</v>
      </c>
      <c r="M314" s="27"/>
      <c r="N314" s="27"/>
      <c r="O314" s="27"/>
      <c r="P314" s="27"/>
      <c r="Q314" s="27"/>
      <c r="R314" s="23">
        <v>1.9</v>
      </c>
      <c r="S314" s="24" t="s">
        <v>50</v>
      </c>
      <c r="T314" s="25" t="str">
        <f t="shared" si="40"/>
        <v>0.00</v>
      </c>
      <c r="U314" s="17">
        <f t="shared" si="41"/>
        <v>-2</v>
      </c>
      <c r="V314" s="23">
        <f t="shared" si="46"/>
        <v>52.099999999999945</v>
      </c>
      <c r="W314" s="20">
        <f t="shared" si="47"/>
        <v>722.91</v>
      </c>
      <c r="X314" s="21">
        <f t="shared" si="42"/>
        <v>7.2069828886030002E-2</v>
      </c>
      <c r="Y314" s="49">
        <f t="shared" si="43"/>
        <v>0.52099999999999946</v>
      </c>
      <c r="Z314" s="48">
        <f t="shared" si="44"/>
        <v>5209.9999999999945</v>
      </c>
      <c r="AA314" s="24" t="s">
        <v>50</v>
      </c>
      <c r="AS314" s="8">
        <f t="shared" si="48"/>
        <v>312</v>
      </c>
      <c r="AT314" s="8">
        <v>174</v>
      </c>
      <c r="AU314" s="51">
        <f t="shared" si="45"/>
        <v>0.55769230769230771</v>
      </c>
    </row>
    <row r="315" spans="1:47" x14ac:dyDescent="0.2">
      <c r="A315" s="67">
        <v>45814</v>
      </c>
      <c r="B315" s="24" t="s">
        <v>48</v>
      </c>
      <c r="C315" s="26"/>
      <c r="D315" s="22" t="str">
        <f t="shared" si="39"/>
        <v>Fri</v>
      </c>
      <c r="E315" s="26"/>
      <c r="F315" s="24" t="s">
        <v>45</v>
      </c>
      <c r="G315" s="24" t="s">
        <v>46</v>
      </c>
      <c r="H315" s="47" t="s">
        <v>109</v>
      </c>
      <c r="I315" s="24" t="s">
        <v>370</v>
      </c>
      <c r="J315" s="26" t="s">
        <v>121</v>
      </c>
      <c r="K315" s="24" t="s">
        <v>245</v>
      </c>
      <c r="L315" s="27">
        <v>2</v>
      </c>
      <c r="M315" s="27"/>
      <c r="N315" s="27"/>
      <c r="O315" s="27"/>
      <c r="P315" s="27"/>
      <c r="Q315" s="27"/>
      <c r="R315" s="23">
        <v>1.85</v>
      </c>
      <c r="S315" s="24" t="s">
        <v>50</v>
      </c>
      <c r="T315" s="25" t="str">
        <f t="shared" si="40"/>
        <v>0.00</v>
      </c>
      <c r="U315" s="17">
        <f t="shared" si="41"/>
        <v>-2</v>
      </c>
      <c r="V315" s="23">
        <f t="shared" si="46"/>
        <v>50.099999999999945</v>
      </c>
      <c r="W315" s="20">
        <f t="shared" si="47"/>
        <v>724.91</v>
      </c>
      <c r="X315" s="21">
        <f t="shared" si="42"/>
        <v>6.9112027699990267E-2</v>
      </c>
      <c r="Y315" s="49">
        <f t="shared" si="43"/>
        <v>0.50099999999999945</v>
      </c>
      <c r="Z315" s="48">
        <f t="shared" si="44"/>
        <v>5009.9999999999945</v>
      </c>
      <c r="AA315" s="24" t="s">
        <v>50</v>
      </c>
      <c r="AS315" s="8">
        <f t="shared" si="48"/>
        <v>313</v>
      </c>
      <c r="AT315" s="8">
        <v>174</v>
      </c>
      <c r="AU315" s="51">
        <f t="shared" si="45"/>
        <v>0.55591054313099042</v>
      </c>
    </row>
    <row r="316" spans="1:47" x14ac:dyDescent="0.2">
      <c r="A316" s="67">
        <v>45815</v>
      </c>
      <c r="B316" s="24" t="s">
        <v>48</v>
      </c>
      <c r="C316" s="26"/>
      <c r="D316" s="22" t="str">
        <f t="shared" si="39"/>
        <v>Sat</v>
      </c>
      <c r="E316" s="26"/>
      <c r="F316" s="24" t="s">
        <v>45</v>
      </c>
      <c r="G316" s="24" t="s">
        <v>46</v>
      </c>
      <c r="H316" s="47" t="s">
        <v>109</v>
      </c>
      <c r="I316" s="50" t="s">
        <v>84</v>
      </c>
      <c r="J316" s="26" t="s">
        <v>56</v>
      </c>
      <c r="K316" s="22">
        <v>6.5</v>
      </c>
      <c r="L316" s="27">
        <v>2</v>
      </c>
      <c r="M316" s="27"/>
      <c r="N316" s="27"/>
      <c r="O316" s="27"/>
      <c r="P316" s="27"/>
      <c r="Q316" s="27"/>
      <c r="R316" s="23">
        <v>1.85</v>
      </c>
      <c r="S316" s="24" t="s">
        <v>53</v>
      </c>
      <c r="T316" s="25">
        <f t="shared" si="40"/>
        <v>3.7</v>
      </c>
      <c r="U316" s="17">
        <f t="shared" si="41"/>
        <v>1.7000000000000002</v>
      </c>
      <c r="V316" s="23">
        <f t="shared" si="46"/>
        <v>51.799999999999947</v>
      </c>
      <c r="W316" s="20">
        <f t="shared" si="47"/>
        <v>726.91</v>
      </c>
      <c r="X316" s="21">
        <f t="shared" si="42"/>
        <v>7.1260541194920896E-2</v>
      </c>
      <c r="Y316" s="49">
        <f t="shared" si="43"/>
        <v>0.51799999999999946</v>
      </c>
      <c r="Z316" s="48">
        <f t="shared" si="44"/>
        <v>5179.9999999999945</v>
      </c>
      <c r="AA316" s="24" t="s">
        <v>53</v>
      </c>
      <c r="AS316" s="8">
        <f t="shared" si="48"/>
        <v>314</v>
      </c>
      <c r="AT316" s="8">
        <v>175</v>
      </c>
      <c r="AU316" s="51">
        <f t="shared" si="45"/>
        <v>0.5573248407643312</v>
      </c>
    </row>
    <row r="317" spans="1:47" x14ac:dyDescent="0.2">
      <c r="A317" s="67">
        <v>45815</v>
      </c>
      <c r="B317" s="24" t="s">
        <v>48</v>
      </c>
      <c r="C317" s="26"/>
      <c r="D317" s="22" t="str">
        <f t="shared" si="39"/>
        <v>Sat</v>
      </c>
      <c r="E317" s="26"/>
      <c r="F317" s="24" t="s">
        <v>45</v>
      </c>
      <c r="G317" s="24" t="s">
        <v>46</v>
      </c>
      <c r="H317" s="47" t="s">
        <v>109</v>
      </c>
      <c r="I317" s="24" t="s">
        <v>103</v>
      </c>
      <c r="J317" s="26" t="s">
        <v>58</v>
      </c>
      <c r="K317" s="22">
        <v>9.5</v>
      </c>
      <c r="L317" s="27">
        <v>2</v>
      </c>
      <c r="M317" s="27"/>
      <c r="N317" s="27"/>
      <c r="O317" s="27"/>
      <c r="P317" s="27"/>
      <c r="Q317" s="27"/>
      <c r="R317" s="23">
        <v>1.9</v>
      </c>
      <c r="S317" s="24" t="s">
        <v>50</v>
      </c>
      <c r="T317" s="25" t="str">
        <f t="shared" si="40"/>
        <v>0.00</v>
      </c>
      <c r="U317" s="17">
        <f t="shared" si="41"/>
        <v>-2</v>
      </c>
      <c r="V317" s="23">
        <f t="shared" si="46"/>
        <v>49.799999999999947</v>
      </c>
      <c r="W317" s="20">
        <f t="shared" si="47"/>
        <v>728.91</v>
      </c>
      <c r="X317" s="21">
        <f t="shared" si="42"/>
        <v>6.8321191916697471E-2</v>
      </c>
      <c r="Y317" s="49">
        <f t="shared" si="43"/>
        <v>0.4979999999999995</v>
      </c>
      <c r="Z317" s="48">
        <f t="shared" si="44"/>
        <v>4979.9999999999945</v>
      </c>
      <c r="AA317" s="24" t="s">
        <v>50</v>
      </c>
      <c r="AS317" s="8">
        <f t="shared" si="48"/>
        <v>315</v>
      </c>
      <c r="AT317" s="8">
        <v>175</v>
      </c>
      <c r="AU317" s="51">
        <f t="shared" si="45"/>
        <v>0.55555555555555558</v>
      </c>
    </row>
    <row r="318" spans="1:47" x14ac:dyDescent="0.2">
      <c r="A318" s="67">
        <v>45815</v>
      </c>
      <c r="B318" s="24" t="s">
        <v>48</v>
      </c>
      <c r="C318" s="26"/>
      <c r="D318" s="22" t="str">
        <f t="shared" si="39"/>
        <v>Sat</v>
      </c>
      <c r="E318" s="26"/>
      <c r="F318" s="24" t="s">
        <v>45</v>
      </c>
      <c r="G318" s="24" t="s">
        <v>46</v>
      </c>
      <c r="H318" s="47" t="s">
        <v>109</v>
      </c>
      <c r="I318" s="50" t="s">
        <v>371</v>
      </c>
      <c r="J318" s="26" t="s">
        <v>121</v>
      </c>
      <c r="K318" s="22" t="s">
        <v>246</v>
      </c>
      <c r="L318" s="27">
        <v>2</v>
      </c>
      <c r="M318" s="27"/>
      <c r="N318" s="27"/>
      <c r="O318" s="27"/>
      <c r="P318" s="27"/>
      <c r="Q318" s="27"/>
      <c r="R318" s="23">
        <v>1.9</v>
      </c>
      <c r="S318" s="24" t="s">
        <v>53</v>
      </c>
      <c r="T318" s="25">
        <f t="shared" si="40"/>
        <v>3.8</v>
      </c>
      <c r="U318" s="17">
        <f t="shared" si="41"/>
        <v>1.7999999999999998</v>
      </c>
      <c r="V318" s="23">
        <f t="shared" si="46"/>
        <v>51.599999999999945</v>
      </c>
      <c r="W318" s="20">
        <f t="shared" si="47"/>
        <v>730.91</v>
      </c>
      <c r="X318" s="21">
        <f t="shared" si="42"/>
        <v>7.0596927118249775E-2</v>
      </c>
      <c r="Y318" s="49">
        <f t="shared" si="43"/>
        <v>0.51599999999999946</v>
      </c>
      <c r="Z318" s="48">
        <f t="shared" si="44"/>
        <v>5159.9999999999945</v>
      </c>
      <c r="AA318" s="24" t="s">
        <v>53</v>
      </c>
      <c r="AS318" s="8">
        <f t="shared" si="48"/>
        <v>316</v>
      </c>
      <c r="AT318" s="8">
        <v>176</v>
      </c>
      <c r="AU318" s="51">
        <f t="shared" si="45"/>
        <v>0.55696202531645567</v>
      </c>
    </row>
    <row r="319" spans="1:47" x14ac:dyDescent="0.2">
      <c r="A319" s="67">
        <v>45816</v>
      </c>
      <c r="B319" s="24" t="s">
        <v>48</v>
      </c>
      <c r="C319" s="26"/>
      <c r="D319" s="22" t="str">
        <f t="shared" si="39"/>
        <v>Sun</v>
      </c>
      <c r="E319" s="26"/>
      <c r="F319" s="24" t="s">
        <v>45</v>
      </c>
      <c r="G319" s="24" t="s">
        <v>46</v>
      </c>
      <c r="H319" s="47" t="s">
        <v>109</v>
      </c>
      <c r="I319" s="24" t="s">
        <v>55</v>
      </c>
      <c r="J319" s="26" t="s">
        <v>122</v>
      </c>
      <c r="K319" s="22">
        <v>8.5</v>
      </c>
      <c r="L319" s="27">
        <v>2</v>
      </c>
      <c r="M319" s="27"/>
      <c r="N319" s="27"/>
      <c r="O319" s="27"/>
      <c r="P319" s="27"/>
      <c r="Q319" s="27"/>
      <c r="R319" s="23">
        <v>1.89</v>
      </c>
      <c r="S319" s="24" t="s">
        <v>50</v>
      </c>
      <c r="T319" s="25" t="str">
        <f t="shared" si="40"/>
        <v>0.00</v>
      </c>
      <c r="U319" s="17">
        <f t="shared" si="41"/>
        <v>-2</v>
      </c>
      <c r="V319" s="23">
        <f t="shared" si="46"/>
        <v>49.599999999999945</v>
      </c>
      <c r="W319" s="20">
        <f t="shared" si="47"/>
        <v>732.91</v>
      </c>
      <c r="X319" s="21">
        <f t="shared" si="42"/>
        <v>6.7675430816880586E-2</v>
      </c>
      <c r="Y319" s="49">
        <f t="shared" si="43"/>
        <v>0.49599999999999944</v>
      </c>
      <c r="Z319" s="48">
        <f t="shared" si="44"/>
        <v>4959.9999999999945</v>
      </c>
      <c r="AA319" s="24" t="s">
        <v>50</v>
      </c>
      <c r="AS319" s="8">
        <f t="shared" si="48"/>
        <v>317</v>
      </c>
      <c r="AT319" s="8">
        <v>176</v>
      </c>
      <c r="AU319" s="51">
        <f t="shared" si="45"/>
        <v>0.55520504731861198</v>
      </c>
    </row>
    <row r="320" spans="1:47" x14ac:dyDescent="0.2">
      <c r="A320" s="67">
        <v>45816</v>
      </c>
      <c r="B320" s="24" t="s">
        <v>48</v>
      </c>
      <c r="C320" s="26"/>
      <c r="D320" s="22" t="str">
        <f t="shared" si="39"/>
        <v>Sun</v>
      </c>
      <c r="E320" s="26"/>
      <c r="F320" s="24" t="s">
        <v>45</v>
      </c>
      <c r="G320" s="24" t="s">
        <v>46</v>
      </c>
      <c r="H320" s="47" t="s">
        <v>109</v>
      </c>
      <c r="I320" s="50" t="s">
        <v>372</v>
      </c>
      <c r="J320" s="26" t="s">
        <v>121</v>
      </c>
      <c r="K320" s="24" t="s">
        <v>245</v>
      </c>
      <c r="L320" s="27">
        <v>2</v>
      </c>
      <c r="M320" s="27"/>
      <c r="N320" s="27"/>
      <c r="O320" s="27"/>
      <c r="P320" s="27"/>
      <c r="Q320" s="27"/>
      <c r="R320" s="23">
        <v>1.9</v>
      </c>
      <c r="S320" s="24" t="s">
        <v>53</v>
      </c>
      <c r="T320" s="25">
        <f t="shared" si="40"/>
        <v>3.8</v>
      </c>
      <c r="U320" s="17">
        <f t="shared" si="41"/>
        <v>1.7999999999999998</v>
      </c>
      <c r="V320" s="23">
        <f t="shared" si="46"/>
        <v>51.399999999999942</v>
      </c>
      <c r="W320" s="20">
        <f t="shared" si="47"/>
        <v>734.91</v>
      </c>
      <c r="X320" s="21">
        <f t="shared" si="42"/>
        <v>6.9940536936495545E-2</v>
      </c>
      <c r="Y320" s="49">
        <f t="shared" si="43"/>
        <v>0.51399999999999946</v>
      </c>
      <c r="Z320" s="48">
        <f t="shared" si="44"/>
        <v>5139.9999999999945</v>
      </c>
      <c r="AA320" s="24" t="s">
        <v>53</v>
      </c>
      <c r="AS320" s="8">
        <f t="shared" si="48"/>
        <v>318</v>
      </c>
      <c r="AT320" s="8">
        <v>177</v>
      </c>
      <c r="AU320" s="51">
        <f t="shared" si="45"/>
        <v>0.55660377358490565</v>
      </c>
    </row>
    <row r="321" spans="1:47" x14ac:dyDescent="0.2">
      <c r="A321" s="67">
        <v>45816</v>
      </c>
      <c r="B321" s="24" t="s">
        <v>48</v>
      </c>
      <c r="C321" s="26"/>
      <c r="D321" s="22" t="str">
        <f t="shared" si="39"/>
        <v>Sun</v>
      </c>
      <c r="E321" s="26"/>
      <c r="F321" s="24" t="s">
        <v>45</v>
      </c>
      <c r="G321" s="24" t="s">
        <v>46</v>
      </c>
      <c r="H321" s="47" t="s">
        <v>109</v>
      </c>
      <c r="I321" s="50" t="s">
        <v>65</v>
      </c>
      <c r="J321" s="26" t="s">
        <v>118</v>
      </c>
      <c r="K321" s="22">
        <v>9.5</v>
      </c>
      <c r="L321" s="27">
        <v>2</v>
      </c>
      <c r="M321" s="27"/>
      <c r="N321" s="27"/>
      <c r="O321" s="27"/>
      <c r="P321" s="27"/>
      <c r="Q321" s="27"/>
      <c r="R321" s="23">
        <v>2</v>
      </c>
      <c r="S321" s="24" t="s">
        <v>53</v>
      </c>
      <c r="T321" s="25">
        <f t="shared" si="40"/>
        <v>4</v>
      </c>
      <c r="U321" s="17">
        <f t="shared" si="41"/>
        <v>2</v>
      </c>
      <c r="V321" s="23">
        <f t="shared" si="46"/>
        <v>53.399999999999942</v>
      </c>
      <c r="W321" s="20">
        <f t="shared" si="47"/>
        <v>736.91</v>
      </c>
      <c r="X321" s="21">
        <f t="shared" si="42"/>
        <v>7.2464751462186616E-2</v>
      </c>
      <c r="Y321" s="49">
        <f t="shared" si="43"/>
        <v>0.53399999999999936</v>
      </c>
      <c r="Z321" s="48">
        <f t="shared" si="44"/>
        <v>5339.9999999999945</v>
      </c>
      <c r="AA321" s="24" t="s">
        <v>53</v>
      </c>
      <c r="AS321" s="8">
        <f t="shared" si="48"/>
        <v>319</v>
      </c>
      <c r="AT321" s="8">
        <v>178</v>
      </c>
      <c r="AU321" s="51">
        <f t="shared" si="45"/>
        <v>0.55799373040752354</v>
      </c>
    </row>
    <row r="322" spans="1:47" x14ac:dyDescent="0.2">
      <c r="A322" s="67">
        <v>45816</v>
      </c>
      <c r="B322" s="24" t="s">
        <v>48</v>
      </c>
      <c r="C322" s="26"/>
      <c r="D322" s="22" t="str">
        <f t="shared" si="39"/>
        <v>Sun</v>
      </c>
      <c r="E322" s="26"/>
      <c r="F322" s="24" t="s">
        <v>45</v>
      </c>
      <c r="G322" s="24" t="s">
        <v>46</v>
      </c>
      <c r="H322" s="47" t="s">
        <v>109</v>
      </c>
      <c r="I322" s="50" t="s">
        <v>373</v>
      </c>
      <c r="J322" s="26" t="s">
        <v>121</v>
      </c>
      <c r="K322" s="24" t="s">
        <v>245</v>
      </c>
      <c r="L322" s="27">
        <v>2</v>
      </c>
      <c r="M322" s="27"/>
      <c r="N322" s="27"/>
      <c r="O322" s="27"/>
      <c r="P322" s="27"/>
      <c r="Q322" s="27"/>
      <c r="R322" s="23">
        <v>1.82</v>
      </c>
      <c r="S322" s="24" t="s">
        <v>53</v>
      </c>
      <c r="T322" s="25">
        <f t="shared" si="40"/>
        <v>3.64</v>
      </c>
      <c r="U322" s="17">
        <f t="shared" si="41"/>
        <v>1.6400000000000001</v>
      </c>
      <c r="V322" s="23">
        <f t="shared" si="46"/>
        <v>55.039999999999942</v>
      </c>
      <c r="W322" s="20">
        <f t="shared" si="47"/>
        <v>738.91</v>
      </c>
      <c r="X322" s="21">
        <f t="shared" si="42"/>
        <v>7.4488097332557346E-2</v>
      </c>
      <c r="Y322" s="49">
        <f t="shared" si="43"/>
        <v>0.55039999999999945</v>
      </c>
      <c r="Z322" s="48">
        <f t="shared" si="44"/>
        <v>5503.9999999999945</v>
      </c>
      <c r="AA322" s="24" t="s">
        <v>53</v>
      </c>
      <c r="AS322" s="8">
        <f t="shared" si="48"/>
        <v>320</v>
      </c>
      <c r="AT322" s="8">
        <v>179</v>
      </c>
      <c r="AU322" s="51">
        <f t="shared" si="45"/>
        <v>0.55937499999999996</v>
      </c>
    </row>
    <row r="323" spans="1:47" x14ac:dyDescent="0.2">
      <c r="A323" s="67">
        <v>45817</v>
      </c>
      <c r="B323" s="24" t="s">
        <v>48</v>
      </c>
      <c r="C323" s="26"/>
      <c r="D323" s="22" t="str">
        <f t="shared" ref="D323:D386" si="49">TEXT(A323,"ddd")</f>
        <v>Mon</v>
      </c>
      <c r="E323" s="26"/>
      <c r="F323" s="24" t="s">
        <v>45</v>
      </c>
      <c r="G323" s="24" t="s">
        <v>46</v>
      </c>
      <c r="H323" s="47" t="s">
        <v>109</v>
      </c>
      <c r="I323" s="24" t="s">
        <v>119</v>
      </c>
      <c r="J323" s="26" t="s">
        <v>60</v>
      </c>
      <c r="K323" s="22">
        <v>8.5</v>
      </c>
      <c r="L323" s="27">
        <v>2</v>
      </c>
      <c r="M323" s="27"/>
      <c r="N323" s="27"/>
      <c r="O323" s="27"/>
      <c r="P323" s="27"/>
      <c r="Q323" s="27"/>
      <c r="R323" s="23">
        <v>1.85</v>
      </c>
      <c r="S323" s="24" t="s">
        <v>50</v>
      </c>
      <c r="T323" s="25" t="str">
        <f t="shared" ref="T323:T386" si="50">IF(($AA323="W"),ROUND(($L323*$R323),2),"0.00")</f>
        <v>0.00</v>
      </c>
      <c r="U323" s="17">
        <f t="shared" ref="U323:U386" si="51">-$L323+T323</f>
        <v>-2</v>
      </c>
      <c r="V323" s="23">
        <f t="shared" si="46"/>
        <v>53.039999999999942</v>
      </c>
      <c r="W323" s="20">
        <f t="shared" si="47"/>
        <v>740.91</v>
      </c>
      <c r="X323" s="21">
        <f t="shared" ref="X323:X386" si="52">SUM(V323/W323)</f>
        <v>7.1587642223751802E-2</v>
      </c>
      <c r="Y323" s="49">
        <f t="shared" ref="Y323:Y386" si="53">V323/100</f>
        <v>0.53039999999999943</v>
      </c>
      <c r="Z323" s="48">
        <f t="shared" ref="Z323:Z386" si="54">V323*100</f>
        <v>5303.9999999999945</v>
      </c>
      <c r="AA323" s="24" t="s">
        <v>50</v>
      </c>
      <c r="AS323" s="8">
        <f t="shared" si="48"/>
        <v>321</v>
      </c>
      <c r="AT323" s="8">
        <v>179</v>
      </c>
      <c r="AU323" s="51">
        <f t="shared" ref="AU323:AU386" si="55">AT323/AS323</f>
        <v>0.55763239875389403</v>
      </c>
    </row>
    <row r="324" spans="1:47" x14ac:dyDescent="0.2">
      <c r="A324" s="67">
        <v>45817</v>
      </c>
      <c r="B324" s="24" t="s">
        <v>48</v>
      </c>
      <c r="C324" s="26"/>
      <c r="D324" s="22" t="str">
        <f t="shared" si="49"/>
        <v>Mon</v>
      </c>
      <c r="E324" s="26"/>
      <c r="F324" s="24" t="s">
        <v>45</v>
      </c>
      <c r="G324" s="24" t="s">
        <v>46</v>
      </c>
      <c r="H324" s="47" t="s">
        <v>109</v>
      </c>
      <c r="I324" s="50" t="s">
        <v>374</v>
      </c>
      <c r="J324" s="26" t="s">
        <v>121</v>
      </c>
      <c r="K324" s="24" t="s">
        <v>245</v>
      </c>
      <c r="L324" s="27">
        <v>2</v>
      </c>
      <c r="M324" s="27"/>
      <c r="N324" s="27"/>
      <c r="O324" s="27"/>
      <c r="P324" s="27"/>
      <c r="Q324" s="27"/>
      <c r="R324" s="23">
        <v>1.97</v>
      </c>
      <c r="S324" s="24" t="s">
        <v>53</v>
      </c>
      <c r="T324" s="25">
        <f t="shared" si="50"/>
        <v>3.94</v>
      </c>
      <c r="U324" s="17">
        <f t="shared" si="51"/>
        <v>1.94</v>
      </c>
      <c r="V324" s="23">
        <f t="shared" ref="V324:V387" si="56">U324+V323</f>
        <v>54.97999999999994</v>
      </c>
      <c r="W324" s="20">
        <f t="shared" ref="W324:W387" si="57">L324+W323</f>
        <v>742.91</v>
      </c>
      <c r="X324" s="21">
        <f t="shared" si="52"/>
        <v>7.4006272630601208E-2</v>
      </c>
      <c r="Y324" s="49">
        <f t="shared" si="53"/>
        <v>0.5497999999999994</v>
      </c>
      <c r="Z324" s="48">
        <f t="shared" si="54"/>
        <v>5497.9999999999936</v>
      </c>
      <c r="AA324" s="24" t="s">
        <v>53</v>
      </c>
      <c r="AS324" s="8">
        <f t="shared" si="48"/>
        <v>322</v>
      </c>
      <c r="AT324" s="8">
        <v>180</v>
      </c>
      <c r="AU324" s="51">
        <f t="shared" si="55"/>
        <v>0.55900621118012417</v>
      </c>
    </row>
    <row r="325" spans="1:47" x14ac:dyDescent="0.2">
      <c r="A325" s="67">
        <v>45820</v>
      </c>
      <c r="B325" s="24" t="s">
        <v>48</v>
      </c>
      <c r="C325" s="26"/>
      <c r="D325" s="22" t="str">
        <f t="shared" si="49"/>
        <v>Thu</v>
      </c>
      <c r="E325" s="26"/>
      <c r="F325" s="24" t="s">
        <v>45</v>
      </c>
      <c r="G325" s="24" t="s">
        <v>46</v>
      </c>
      <c r="H325" s="47" t="s">
        <v>129</v>
      </c>
      <c r="I325" s="24" t="s">
        <v>52</v>
      </c>
      <c r="J325" s="26" t="s">
        <v>56</v>
      </c>
      <c r="K325" s="22">
        <v>10.5</v>
      </c>
      <c r="L325" s="27">
        <v>2</v>
      </c>
      <c r="M325" s="27"/>
      <c r="N325" s="27"/>
      <c r="O325" s="27"/>
      <c r="P325" s="27"/>
      <c r="Q325" s="27"/>
      <c r="R325" s="23">
        <v>1.9</v>
      </c>
      <c r="S325" s="26" t="s">
        <v>50</v>
      </c>
      <c r="T325" s="25" t="str">
        <f t="shared" si="50"/>
        <v>0.00</v>
      </c>
      <c r="U325" s="17">
        <f t="shared" si="51"/>
        <v>-2</v>
      </c>
      <c r="V325" s="23">
        <f t="shared" si="56"/>
        <v>52.97999999999994</v>
      </c>
      <c r="W325" s="20">
        <f t="shared" si="57"/>
        <v>744.91</v>
      </c>
      <c r="X325" s="21">
        <f t="shared" si="52"/>
        <v>7.1122685962062449E-2</v>
      </c>
      <c r="Y325" s="49">
        <f t="shared" si="53"/>
        <v>0.52979999999999938</v>
      </c>
      <c r="Z325" s="48">
        <f t="shared" si="54"/>
        <v>5297.9999999999936</v>
      </c>
      <c r="AA325" s="24" t="s">
        <v>50</v>
      </c>
      <c r="AS325" s="8">
        <f t="shared" si="48"/>
        <v>323</v>
      </c>
      <c r="AT325" s="8">
        <v>180</v>
      </c>
      <c r="AU325" s="51">
        <f t="shared" si="55"/>
        <v>0.55727554179566563</v>
      </c>
    </row>
    <row r="326" spans="1:47" x14ac:dyDescent="0.2">
      <c r="A326" s="67">
        <v>45821</v>
      </c>
      <c r="B326" s="24" t="s">
        <v>48</v>
      </c>
      <c r="C326" s="26"/>
      <c r="D326" s="22" t="str">
        <f t="shared" si="49"/>
        <v>Fri</v>
      </c>
      <c r="E326" s="26"/>
      <c r="F326" s="24" t="s">
        <v>45</v>
      </c>
      <c r="G326" s="24" t="s">
        <v>46</v>
      </c>
      <c r="H326" s="47" t="s">
        <v>129</v>
      </c>
      <c r="I326" s="24" t="s">
        <v>61</v>
      </c>
      <c r="J326" s="26" t="s">
        <v>103</v>
      </c>
      <c r="K326" s="22">
        <v>-11.5</v>
      </c>
      <c r="L326" s="27">
        <v>2</v>
      </c>
      <c r="M326" s="27"/>
      <c r="N326" s="27"/>
      <c r="O326" s="27"/>
      <c r="P326" s="27"/>
      <c r="Q326" s="27"/>
      <c r="R326" s="23">
        <v>1.9</v>
      </c>
      <c r="S326" s="26" t="s">
        <v>50</v>
      </c>
      <c r="T326" s="25" t="str">
        <f t="shared" si="50"/>
        <v>0.00</v>
      </c>
      <c r="U326" s="17">
        <f t="shared" si="51"/>
        <v>-2</v>
      </c>
      <c r="V326" s="23">
        <f t="shared" si="56"/>
        <v>50.97999999999994</v>
      </c>
      <c r="W326" s="20">
        <f t="shared" si="57"/>
        <v>746.91</v>
      </c>
      <c r="X326" s="21">
        <f t="shared" si="52"/>
        <v>6.82545420465651E-2</v>
      </c>
      <c r="Y326" s="49">
        <f t="shared" si="53"/>
        <v>0.50979999999999936</v>
      </c>
      <c r="Z326" s="48">
        <f t="shared" si="54"/>
        <v>5097.9999999999936</v>
      </c>
      <c r="AA326" s="24" t="s">
        <v>50</v>
      </c>
      <c r="AS326" s="8">
        <f t="shared" si="48"/>
        <v>324</v>
      </c>
      <c r="AT326" s="8">
        <v>180</v>
      </c>
      <c r="AU326" s="51">
        <f t="shared" si="55"/>
        <v>0.55555555555555558</v>
      </c>
    </row>
    <row r="327" spans="1:47" x14ac:dyDescent="0.2">
      <c r="A327" s="67">
        <v>45821</v>
      </c>
      <c r="B327" s="24" t="s">
        <v>48</v>
      </c>
      <c r="C327" s="26"/>
      <c r="D327" s="22" t="str">
        <f t="shared" si="49"/>
        <v>Fri</v>
      </c>
      <c r="E327" s="26"/>
      <c r="F327" s="24" t="s">
        <v>45</v>
      </c>
      <c r="G327" s="24" t="s">
        <v>46</v>
      </c>
      <c r="H327" s="47" t="s">
        <v>129</v>
      </c>
      <c r="I327" s="24" t="s">
        <v>375</v>
      </c>
      <c r="J327" s="26" t="s">
        <v>121</v>
      </c>
      <c r="K327" s="22" t="s">
        <v>246</v>
      </c>
      <c r="L327" s="27">
        <v>2</v>
      </c>
      <c r="M327" s="27"/>
      <c r="N327" s="27"/>
      <c r="O327" s="27"/>
      <c r="P327" s="27"/>
      <c r="Q327" s="27"/>
      <c r="R327" s="23">
        <v>1.89</v>
      </c>
      <c r="S327" s="26" t="s">
        <v>50</v>
      </c>
      <c r="T327" s="25" t="str">
        <f t="shared" si="50"/>
        <v>0.00</v>
      </c>
      <c r="U327" s="17">
        <f t="shared" si="51"/>
        <v>-2</v>
      </c>
      <c r="V327" s="23">
        <f t="shared" si="56"/>
        <v>48.97999999999994</v>
      </c>
      <c r="W327" s="20">
        <f t="shared" si="57"/>
        <v>748.91</v>
      </c>
      <c r="X327" s="21">
        <f t="shared" si="52"/>
        <v>6.540171716227576E-2</v>
      </c>
      <c r="Y327" s="49">
        <f t="shared" si="53"/>
        <v>0.4897999999999994</v>
      </c>
      <c r="Z327" s="48">
        <f t="shared" si="54"/>
        <v>4897.9999999999936</v>
      </c>
      <c r="AA327" s="24" t="s">
        <v>50</v>
      </c>
      <c r="AS327" s="8">
        <f t="shared" si="48"/>
        <v>325</v>
      </c>
      <c r="AT327" s="8">
        <v>180</v>
      </c>
      <c r="AU327" s="51">
        <f t="shared" si="55"/>
        <v>0.55384615384615388</v>
      </c>
    </row>
    <row r="328" spans="1:47" x14ac:dyDescent="0.2">
      <c r="A328" s="67">
        <v>45822</v>
      </c>
      <c r="B328" s="24" t="s">
        <v>48</v>
      </c>
      <c r="C328" s="26"/>
      <c r="D328" s="22" t="str">
        <f t="shared" si="49"/>
        <v>Sat</v>
      </c>
      <c r="E328" s="26"/>
      <c r="F328" s="24" t="s">
        <v>45</v>
      </c>
      <c r="G328" s="24" t="s">
        <v>46</v>
      </c>
      <c r="H328" s="47" t="s">
        <v>129</v>
      </c>
      <c r="I328" s="24" t="s">
        <v>68</v>
      </c>
      <c r="J328" s="26" t="s">
        <v>62</v>
      </c>
      <c r="K328" s="22">
        <v>-6.5</v>
      </c>
      <c r="L328" s="27">
        <v>2</v>
      </c>
      <c r="M328" s="27"/>
      <c r="N328" s="27"/>
      <c r="O328" s="27"/>
      <c r="P328" s="27"/>
      <c r="Q328" s="27"/>
      <c r="R328" s="23">
        <v>1.9</v>
      </c>
      <c r="S328" s="26" t="s">
        <v>50</v>
      </c>
      <c r="T328" s="25" t="str">
        <f t="shared" si="50"/>
        <v>0.00</v>
      </c>
      <c r="U328" s="17">
        <f t="shared" si="51"/>
        <v>-2</v>
      </c>
      <c r="V328" s="23">
        <f t="shared" si="56"/>
        <v>46.97999999999994</v>
      </c>
      <c r="W328" s="20">
        <f t="shared" si="57"/>
        <v>750.91</v>
      </c>
      <c r="X328" s="21">
        <f t="shared" si="52"/>
        <v>6.2564088905461293E-2</v>
      </c>
      <c r="Y328" s="49">
        <f t="shared" si="53"/>
        <v>0.46979999999999938</v>
      </c>
      <c r="Z328" s="48">
        <f t="shared" si="54"/>
        <v>4697.9999999999936</v>
      </c>
      <c r="AA328" s="24" t="s">
        <v>50</v>
      </c>
      <c r="AS328" s="8">
        <f t="shared" si="48"/>
        <v>326</v>
      </c>
      <c r="AT328" s="8">
        <v>180</v>
      </c>
      <c r="AU328" s="51">
        <f t="shared" si="55"/>
        <v>0.55214723926380371</v>
      </c>
    </row>
    <row r="329" spans="1:47" x14ac:dyDescent="0.2">
      <c r="A329" s="67">
        <v>45822</v>
      </c>
      <c r="B329" s="24" t="s">
        <v>48</v>
      </c>
      <c r="C329" s="26"/>
      <c r="D329" s="22" t="str">
        <f t="shared" si="49"/>
        <v>Sat</v>
      </c>
      <c r="E329" s="26"/>
      <c r="F329" s="24" t="s">
        <v>45</v>
      </c>
      <c r="G329" s="24" t="s">
        <v>46</v>
      </c>
      <c r="H329" s="47" t="s">
        <v>129</v>
      </c>
      <c r="I329" s="50" t="s">
        <v>120</v>
      </c>
      <c r="J329" s="26" t="s">
        <v>69</v>
      </c>
      <c r="K329" s="22">
        <v>-5.5</v>
      </c>
      <c r="L329" s="27">
        <v>2</v>
      </c>
      <c r="M329" s="27"/>
      <c r="N329" s="27"/>
      <c r="O329" s="27"/>
      <c r="P329" s="27"/>
      <c r="Q329" s="27"/>
      <c r="R329" s="23">
        <v>1.9</v>
      </c>
      <c r="S329" s="26" t="s">
        <v>53</v>
      </c>
      <c r="T329" s="25">
        <f t="shared" si="50"/>
        <v>3.8</v>
      </c>
      <c r="U329" s="17">
        <f t="shared" si="51"/>
        <v>1.7999999999999998</v>
      </c>
      <c r="V329" s="23">
        <f t="shared" si="56"/>
        <v>48.779999999999937</v>
      </c>
      <c r="W329" s="20">
        <f t="shared" si="57"/>
        <v>752.91</v>
      </c>
      <c r="X329" s="21">
        <f t="shared" si="52"/>
        <v>6.4788620153803156E-2</v>
      </c>
      <c r="Y329" s="49">
        <f t="shared" si="53"/>
        <v>0.48779999999999935</v>
      </c>
      <c r="Z329" s="48">
        <f t="shared" si="54"/>
        <v>4877.9999999999936</v>
      </c>
      <c r="AA329" s="24" t="s">
        <v>53</v>
      </c>
      <c r="AB329" s="24" t="s">
        <v>53</v>
      </c>
      <c r="AC329" s="24" t="s">
        <v>53</v>
      </c>
      <c r="AD329" s="24" t="s">
        <v>53</v>
      </c>
      <c r="AE329" s="24" t="s">
        <v>53</v>
      </c>
      <c r="AF329" s="24" t="s">
        <v>53</v>
      </c>
      <c r="AG329" s="24" t="s">
        <v>53</v>
      </c>
      <c r="AH329" s="24" t="s">
        <v>53</v>
      </c>
      <c r="AI329" s="24" t="s">
        <v>53</v>
      </c>
      <c r="AJ329" s="24" t="s">
        <v>53</v>
      </c>
      <c r="AK329" s="24" t="s">
        <v>53</v>
      </c>
      <c r="AL329" s="24" t="s">
        <v>53</v>
      </c>
      <c r="AM329" s="24" t="s">
        <v>53</v>
      </c>
      <c r="AN329" s="24" t="s">
        <v>53</v>
      </c>
      <c r="AO329" s="24" t="s">
        <v>53</v>
      </c>
      <c r="AP329" s="24" t="s">
        <v>53</v>
      </c>
      <c r="AQ329" s="24" t="s">
        <v>53</v>
      </c>
      <c r="AR329" s="24" t="s">
        <v>53</v>
      </c>
      <c r="AS329" s="8">
        <f t="shared" si="48"/>
        <v>327</v>
      </c>
      <c r="AT329" s="8">
        <v>181</v>
      </c>
      <c r="AU329" s="51">
        <f t="shared" si="55"/>
        <v>0.55351681957186549</v>
      </c>
    </row>
    <row r="330" spans="1:47" x14ac:dyDescent="0.2">
      <c r="A330" s="67">
        <v>45822</v>
      </c>
      <c r="B330" s="24" t="s">
        <v>48</v>
      </c>
      <c r="C330" s="26"/>
      <c r="D330" s="22" t="str">
        <f t="shared" si="49"/>
        <v>Sat</v>
      </c>
      <c r="E330" s="26"/>
      <c r="F330" s="24" t="s">
        <v>45</v>
      </c>
      <c r="G330" s="24" t="s">
        <v>46</v>
      </c>
      <c r="H330" s="47" t="s">
        <v>129</v>
      </c>
      <c r="I330" s="50" t="s">
        <v>376</v>
      </c>
      <c r="J330" s="26" t="s">
        <v>121</v>
      </c>
      <c r="K330" s="22" t="s">
        <v>246</v>
      </c>
      <c r="L330" s="27">
        <v>2</v>
      </c>
      <c r="M330" s="27"/>
      <c r="N330" s="27"/>
      <c r="O330" s="27"/>
      <c r="P330" s="27"/>
      <c r="Q330" s="27"/>
      <c r="R330" s="23">
        <v>1.9</v>
      </c>
      <c r="S330" s="26" t="s">
        <v>53</v>
      </c>
      <c r="T330" s="25">
        <f t="shared" si="50"/>
        <v>3.8</v>
      </c>
      <c r="U330" s="17">
        <f t="shared" si="51"/>
        <v>1.7999999999999998</v>
      </c>
      <c r="V330" s="23">
        <f t="shared" si="56"/>
        <v>50.579999999999934</v>
      </c>
      <c r="W330" s="20">
        <f t="shared" si="57"/>
        <v>754.91</v>
      </c>
      <c r="X330" s="21">
        <f t="shared" si="52"/>
        <v>6.700136440105435E-2</v>
      </c>
      <c r="Y330" s="49">
        <f t="shared" si="53"/>
        <v>0.50579999999999936</v>
      </c>
      <c r="Z330" s="48">
        <f t="shared" si="54"/>
        <v>5057.9999999999936</v>
      </c>
      <c r="AA330" s="24" t="s">
        <v>53</v>
      </c>
      <c r="AB330" s="24" t="s">
        <v>53</v>
      </c>
      <c r="AC330" s="24" t="s">
        <v>53</v>
      </c>
      <c r="AD330" s="24" t="s">
        <v>53</v>
      </c>
      <c r="AE330" s="24" t="s">
        <v>53</v>
      </c>
      <c r="AF330" s="24" t="s">
        <v>53</v>
      </c>
      <c r="AG330" s="24" t="s">
        <v>53</v>
      </c>
      <c r="AH330" s="24" t="s">
        <v>53</v>
      </c>
      <c r="AI330" s="24" t="s">
        <v>53</v>
      </c>
      <c r="AJ330" s="24" t="s">
        <v>53</v>
      </c>
      <c r="AK330" s="24" t="s">
        <v>53</v>
      </c>
      <c r="AL330" s="24" t="s">
        <v>53</v>
      </c>
      <c r="AM330" s="24" t="s">
        <v>53</v>
      </c>
      <c r="AN330" s="24" t="s">
        <v>53</v>
      </c>
      <c r="AO330" s="24" t="s">
        <v>53</v>
      </c>
      <c r="AP330" s="24" t="s">
        <v>53</v>
      </c>
      <c r="AQ330" s="24" t="s">
        <v>53</v>
      </c>
      <c r="AR330" s="24" t="s">
        <v>53</v>
      </c>
      <c r="AS330" s="8">
        <f t="shared" si="48"/>
        <v>328</v>
      </c>
      <c r="AT330" s="8">
        <v>181</v>
      </c>
      <c r="AU330" s="51">
        <f t="shared" si="55"/>
        <v>0.55182926829268297</v>
      </c>
    </row>
    <row r="331" spans="1:47" x14ac:dyDescent="0.2">
      <c r="A331" s="67">
        <v>45823</v>
      </c>
      <c r="B331" s="24" t="s">
        <v>48</v>
      </c>
      <c r="C331" s="26"/>
      <c r="D331" s="22" t="str">
        <f t="shared" si="49"/>
        <v>Sun</v>
      </c>
      <c r="E331" s="26"/>
      <c r="F331" s="24" t="s">
        <v>45</v>
      </c>
      <c r="G331" s="24" t="s">
        <v>46</v>
      </c>
      <c r="H331" s="47" t="s">
        <v>129</v>
      </c>
      <c r="I331" s="50" t="s">
        <v>55</v>
      </c>
      <c r="J331" s="26" t="s">
        <v>60</v>
      </c>
      <c r="K331" s="22">
        <v>7.5</v>
      </c>
      <c r="L331" s="27">
        <v>2</v>
      </c>
      <c r="M331" s="27"/>
      <c r="N331" s="27"/>
      <c r="O331" s="27"/>
      <c r="P331" s="27"/>
      <c r="Q331" s="27"/>
      <c r="R331" s="23">
        <v>1.91</v>
      </c>
      <c r="S331" s="26" t="s">
        <v>53</v>
      </c>
      <c r="T331" s="27">
        <f t="shared" si="50"/>
        <v>3.82</v>
      </c>
      <c r="U331" s="27">
        <f t="shared" si="51"/>
        <v>1.8199999999999998</v>
      </c>
      <c r="V331" s="23">
        <f t="shared" si="56"/>
        <v>52.399999999999935</v>
      </c>
      <c r="W331" s="20">
        <f t="shared" si="57"/>
        <v>756.91</v>
      </c>
      <c r="X331" s="21">
        <f t="shared" si="52"/>
        <v>6.9228838303100684E-2</v>
      </c>
      <c r="Y331" s="49">
        <f t="shared" si="53"/>
        <v>0.52399999999999936</v>
      </c>
      <c r="Z331" s="48">
        <f t="shared" si="54"/>
        <v>5239.9999999999936</v>
      </c>
      <c r="AA331" s="24" t="s">
        <v>53</v>
      </c>
      <c r="AS331" s="8">
        <f t="shared" si="48"/>
        <v>329</v>
      </c>
      <c r="AT331" s="8">
        <v>182</v>
      </c>
      <c r="AU331" s="51">
        <f t="shared" si="55"/>
        <v>0.55319148936170215</v>
      </c>
    </row>
    <row r="332" spans="1:47" x14ac:dyDescent="0.2">
      <c r="A332" s="67">
        <v>45823</v>
      </c>
      <c r="B332" s="24" t="s">
        <v>48</v>
      </c>
      <c r="C332" s="26"/>
      <c r="D332" s="22" t="str">
        <f t="shared" si="49"/>
        <v>Sun</v>
      </c>
      <c r="E332" s="26"/>
      <c r="F332" s="24" t="s">
        <v>45</v>
      </c>
      <c r="G332" s="24" t="s">
        <v>46</v>
      </c>
      <c r="H332" s="47" t="s">
        <v>129</v>
      </c>
      <c r="I332" s="50" t="s">
        <v>377</v>
      </c>
      <c r="J332" s="26" t="s">
        <v>121</v>
      </c>
      <c r="K332" s="24" t="s">
        <v>245</v>
      </c>
      <c r="L332" s="27">
        <v>2</v>
      </c>
      <c r="M332" s="27"/>
      <c r="N332" s="27"/>
      <c r="O332" s="27"/>
      <c r="P332" s="27"/>
      <c r="Q332" s="27"/>
      <c r="R332" s="23">
        <v>1.88</v>
      </c>
      <c r="S332" s="26" t="s">
        <v>53</v>
      </c>
      <c r="T332" s="27">
        <f t="shared" si="50"/>
        <v>3.76</v>
      </c>
      <c r="U332" s="27">
        <f t="shared" si="51"/>
        <v>1.7599999999999998</v>
      </c>
      <c r="V332" s="23">
        <f t="shared" si="56"/>
        <v>54.159999999999933</v>
      </c>
      <c r="W332" s="20">
        <f t="shared" si="57"/>
        <v>758.91</v>
      </c>
      <c r="X332" s="21">
        <f t="shared" si="52"/>
        <v>7.1365511061917658E-2</v>
      </c>
      <c r="Y332" s="49">
        <f t="shared" si="53"/>
        <v>0.5415999999999993</v>
      </c>
      <c r="Z332" s="48">
        <f t="shared" si="54"/>
        <v>5415.9999999999936</v>
      </c>
      <c r="AA332" s="24" t="s">
        <v>53</v>
      </c>
      <c r="AS332" s="8">
        <f t="shared" si="48"/>
        <v>330</v>
      </c>
      <c r="AT332" s="8">
        <v>183</v>
      </c>
      <c r="AU332" s="51">
        <f t="shared" si="55"/>
        <v>0.55454545454545456</v>
      </c>
    </row>
    <row r="333" spans="1:47" x14ac:dyDescent="0.2">
      <c r="A333" s="67">
        <v>45828</v>
      </c>
      <c r="B333" s="24" t="s">
        <v>48</v>
      </c>
      <c r="C333" s="26"/>
      <c r="D333" s="22" t="str">
        <f t="shared" si="49"/>
        <v>Fri</v>
      </c>
      <c r="E333" s="26"/>
      <c r="F333" s="24" t="s">
        <v>45</v>
      </c>
      <c r="G333" s="24" t="s">
        <v>46</v>
      </c>
      <c r="H333" s="47" t="s">
        <v>132</v>
      </c>
      <c r="I333" s="24" t="s">
        <v>378</v>
      </c>
      <c r="J333" s="26" t="s">
        <v>121</v>
      </c>
      <c r="K333" s="22" t="s">
        <v>246</v>
      </c>
      <c r="L333" s="27">
        <v>2</v>
      </c>
      <c r="M333" s="27"/>
      <c r="N333" s="27"/>
      <c r="O333" s="27"/>
      <c r="P333" s="27"/>
      <c r="Q333" s="27"/>
      <c r="R333" s="23">
        <v>1.9</v>
      </c>
      <c r="S333" s="26" t="s">
        <v>50</v>
      </c>
      <c r="T333" s="27" t="str">
        <f t="shared" si="50"/>
        <v>0.00</v>
      </c>
      <c r="U333" s="27">
        <f t="shared" si="51"/>
        <v>-2</v>
      </c>
      <c r="V333" s="23">
        <f t="shared" si="56"/>
        <v>52.159999999999933</v>
      </c>
      <c r="W333" s="20">
        <f t="shared" si="57"/>
        <v>760.91</v>
      </c>
      <c r="X333" s="21">
        <f t="shared" si="52"/>
        <v>6.8549499940860195E-2</v>
      </c>
      <c r="Y333" s="49">
        <f t="shared" si="53"/>
        <v>0.52159999999999929</v>
      </c>
      <c r="Z333" s="48">
        <f t="shared" si="54"/>
        <v>5215.9999999999936</v>
      </c>
      <c r="AA333" s="24" t="s">
        <v>50</v>
      </c>
      <c r="AS333" s="8">
        <f t="shared" si="48"/>
        <v>331</v>
      </c>
      <c r="AT333" s="8">
        <v>183</v>
      </c>
      <c r="AU333" s="51">
        <f t="shared" si="55"/>
        <v>0.55287009063444104</v>
      </c>
    </row>
    <row r="334" spans="1:47" x14ac:dyDescent="0.2">
      <c r="A334" s="67">
        <v>45829</v>
      </c>
      <c r="B334" s="24" t="s">
        <v>48</v>
      </c>
      <c r="C334" s="26"/>
      <c r="D334" s="22" t="str">
        <f t="shared" si="49"/>
        <v>Sat</v>
      </c>
      <c r="E334" s="26"/>
      <c r="F334" s="24" t="s">
        <v>45</v>
      </c>
      <c r="G334" s="24" t="s">
        <v>46</v>
      </c>
      <c r="H334" s="47" t="s">
        <v>132</v>
      </c>
      <c r="I334" s="50" t="s">
        <v>379</v>
      </c>
      <c r="J334" s="26" t="s">
        <v>121</v>
      </c>
      <c r="K334" s="24" t="s">
        <v>245</v>
      </c>
      <c r="L334" s="27">
        <v>3</v>
      </c>
      <c r="M334" s="27"/>
      <c r="N334" s="27"/>
      <c r="O334" s="27"/>
      <c r="P334" s="27"/>
      <c r="Q334" s="27"/>
      <c r="R334" s="23">
        <v>1.91</v>
      </c>
      <c r="S334" s="26" t="s">
        <v>53</v>
      </c>
      <c r="T334" s="27">
        <f t="shared" si="50"/>
        <v>5.73</v>
      </c>
      <c r="U334" s="27">
        <f t="shared" si="51"/>
        <v>2.7300000000000004</v>
      </c>
      <c r="V334" s="23">
        <f t="shared" si="56"/>
        <v>54.88999999999993</v>
      </c>
      <c r="W334" s="20">
        <f t="shared" si="57"/>
        <v>763.91</v>
      </c>
      <c r="X334" s="21">
        <f t="shared" si="52"/>
        <v>7.1854014216334292E-2</v>
      </c>
      <c r="Y334" s="49">
        <f t="shared" si="53"/>
        <v>0.54889999999999928</v>
      </c>
      <c r="Z334" s="48">
        <f t="shared" si="54"/>
        <v>5488.9999999999927</v>
      </c>
      <c r="AA334" s="24" t="s">
        <v>53</v>
      </c>
      <c r="AS334" s="8">
        <f t="shared" si="48"/>
        <v>332</v>
      </c>
      <c r="AT334" s="8">
        <v>184</v>
      </c>
      <c r="AU334" s="51">
        <f t="shared" si="55"/>
        <v>0.55421686746987953</v>
      </c>
    </row>
    <row r="335" spans="1:47" x14ac:dyDescent="0.2">
      <c r="A335" s="67">
        <v>45829</v>
      </c>
      <c r="B335" s="24" t="s">
        <v>48</v>
      </c>
      <c r="C335" s="26"/>
      <c r="D335" s="22" t="str">
        <f t="shared" si="49"/>
        <v>Sat</v>
      </c>
      <c r="E335" s="26"/>
      <c r="F335" s="24" t="s">
        <v>45</v>
      </c>
      <c r="G335" s="24" t="s">
        <v>46</v>
      </c>
      <c r="H335" s="47" t="s">
        <v>132</v>
      </c>
      <c r="I335" s="50" t="s">
        <v>380</v>
      </c>
      <c r="J335" s="26" t="s">
        <v>121</v>
      </c>
      <c r="K335" s="22" t="s">
        <v>246</v>
      </c>
      <c r="L335" s="27">
        <v>2</v>
      </c>
      <c r="M335" s="27"/>
      <c r="N335" s="27"/>
      <c r="O335" s="27"/>
      <c r="P335" s="27"/>
      <c r="Q335" s="27"/>
      <c r="R335" s="23">
        <v>1.85</v>
      </c>
      <c r="S335" s="26" t="s">
        <v>53</v>
      </c>
      <c r="T335" s="27">
        <f t="shared" si="50"/>
        <v>3.7</v>
      </c>
      <c r="U335" s="27">
        <f t="shared" si="51"/>
        <v>1.7000000000000002</v>
      </c>
      <c r="V335" s="23">
        <f t="shared" si="56"/>
        <v>56.589999999999932</v>
      </c>
      <c r="W335" s="20">
        <f t="shared" si="57"/>
        <v>765.91</v>
      </c>
      <c r="X335" s="21">
        <f t="shared" si="52"/>
        <v>7.3885965713987201E-2</v>
      </c>
      <c r="Y335" s="49">
        <f t="shared" si="53"/>
        <v>0.56589999999999929</v>
      </c>
      <c r="Z335" s="48">
        <f t="shared" si="54"/>
        <v>5658.9999999999936</v>
      </c>
      <c r="AA335" s="24" t="s">
        <v>53</v>
      </c>
      <c r="AS335" s="8">
        <f t="shared" si="48"/>
        <v>333</v>
      </c>
      <c r="AT335" s="8">
        <v>185</v>
      </c>
      <c r="AU335" s="51">
        <f t="shared" si="55"/>
        <v>0.55555555555555558</v>
      </c>
    </row>
    <row r="336" spans="1:47" x14ac:dyDescent="0.2">
      <c r="A336" s="67">
        <v>45830</v>
      </c>
      <c r="B336" s="24" t="s">
        <v>48</v>
      </c>
      <c r="C336" s="26"/>
      <c r="D336" s="22" t="str">
        <f t="shared" si="49"/>
        <v>Sun</v>
      </c>
      <c r="E336" s="26"/>
      <c r="F336" s="24" t="s">
        <v>45</v>
      </c>
      <c r="G336" s="24" t="s">
        <v>46</v>
      </c>
      <c r="H336" s="47" t="s">
        <v>132</v>
      </c>
      <c r="I336" s="50" t="s">
        <v>381</v>
      </c>
      <c r="J336" s="26" t="s">
        <v>121</v>
      </c>
      <c r="K336" s="22" t="s">
        <v>246</v>
      </c>
      <c r="L336" s="27">
        <v>2</v>
      </c>
      <c r="M336" s="27"/>
      <c r="N336" s="27"/>
      <c r="O336" s="27"/>
      <c r="P336" s="27"/>
      <c r="Q336" s="27"/>
      <c r="R336" s="23">
        <v>1.9</v>
      </c>
      <c r="S336" s="26" t="s">
        <v>53</v>
      </c>
      <c r="T336" s="27">
        <f t="shared" si="50"/>
        <v>3.8</v>
      </c>
      <c r="U336" s="27">
        <f t="shared" si="51"/>
        <v>1.7999999999999998</v>
      </c>
      <c r="V336" s="23">
        <f t="shared" si="56"/>
        <v>58.38999999999993</v>
      </c>
      <c r="W336" s="20">
        <f t="shared" si="57"/>
        <v>767.91</v>
      </c>
      <c r="X336" s="21">
        <f t="shared" si="52"/>
        <v>7.6037556484483765E-2</v>
      </c>
      <c r="Y336" s="49">
        <f t="shared" si="53"/>
        <v>0.58389999999999931</v>
      </c>
      <c r="Z336" s="48">
        <f t="shared" si="54"/>
        <v>5838.9999999999927</v>
      </c>
      <c r="AA336" s="24" t="s">
        <v>53</v>
      </c>
      <c r="AS336" s="8">
        <f t="shared" si="48"/>
        <v>334</v>
      </c>
      <c r="AT336" s="8">
        <v>186</v>
      </c>
      <c r="AU336" s="51">
        <f t="shared" si="55"/>
        <v>0.55688622754491013</v>
      </c>
    </row>
    <row r="337" spans="1:47" x14ac:dyDescent="0.2">
      <c r="A337" s="67">
        <v>45830</v>
      </c>
      <c r="B337" s="24" t="s">
        <v>48</v>
      </c>
      <c r="C337" s="26"/>
      <c r="D337" s="22" t="str">
        <f t="shared" si="49"/>
        <v>Sun</v>
      </c>
      <c r="E337" s="26"/>
      <c r="F337" s="24" t="s">
        <v>45</v>
      </c>
      <c r="G337" s="24" t="s">
        <v>46</v>
      </c>
      <c r="H337" s="47" t="s">
        <v>132</v>
      </c>
      <c r="I337" s="24" t="s">
        <v>382</v>
      </c>
      <c r="J337" s="26" t="s">
        <v>121</v>
      </c>
      <c r="K337" s="24" t="s">
        <v>245</v>
      </c>
      <c r="L337" s="27">
        <v>3</v>
      </c>
      <c r="M337" s="27"/>
      <c r="N337" s="27"/>
      <c r="O337" s="27"/>
      <c r="P337" s="27"/>
      <c r="Q337" s="27"/>
      <c r="R337" s="23">
        <v>1.9</v>
      </c>
      <c r="S337" s="26" t="s">
        <v>50</v>
      </c>
      <c r="T337" s="27" t="str">
        <f t="shared" si="50"/>
        <v>0.00</v>
      </c>
      <c r="U337" s="27">
        <f t="shared" si="51"/>
        <v>-3</v>
      </c>
      <c r="V337" s="23">
        <f t="shared" si="56"/>
        <v>55.38999999999993</v>
      </c>
      <c r="W337" s="20">
        <f t="shared" si="57"/>
        <v>770.91</v>
      </c>
      <c r="X337" s="21">
        <f t="shared" si="52"/>
        <v>7.1850151120104719E-2</v>
      </c>
      <c r="Y337" s="49">
        <f t="shared" si="53"/>
        <v>0.55389999999999928</v>
      </c>
      <c r="Z337" s="48">
        <f t="shared" si="54"/>
        <v>5538.9999999999927</v>
      </c>
      <c r="AA337" s="24" t="s">
        <v>50</v>
      </c>
      <c r="AS337" s="8">
        <f t="shared" si="48"/>
        <v>335</v>
      </c>
      <c r="AT337" s="8">
        <v>187</v>
      </c>
      <c r="AU337" s="51">
        <f t="shared" si="55"/>
        <v>0.55820895522388059</v>
      </c>
    </row>
    <row r="338" spans="1:47" x14ac:dyDescent="0.2">
      <c r="A338" s="67">
        <v>45835</v>
      </c>
      <c r="B338" s="24" t="s">
        <v>48</v>
      </c>
      <c r="C338" s="26"/>
      <c r="D338" s="22" t="str">
        <f t="shared" si="49"/>
        <v>Fri</v>
      </c>
      <c r="E338" s="26"/>
      <c r="F338" s="24" t="s">
        <v>45</v>
      </c>
      <c r="G338" s="24" t="s">
        <v>46</v>
      </c>
      <c r="H338" s="47" t="s">
        <v>133</v>
      </c>
      <c r="I338" s="50" t="s">
        <v>383</v>
      </c>
      <c r="J338" s="26" t="s">
        <v>121</v>
      </c>
      <c r="K338" s="24" t="s">
        <v>245</v>
      </c>
      <c r="L338" s="27">
        <v>2</v>
      </c>
      <c r="M338" s="27"/>
      <c r="N338" s="27"/>
      <c r="O338" s="27"/>
      <c r="P338" s="27"/>
      <c r="Q338" s="27"/>
      <c r="R338" s="23">
        <v>1.9</v>
      </c>
      <c r="S338" s="26" t="s">
        <v>53</v>
      </c>
      <c r="T338" s="27">
        <f t="shared" si="50"/>
        <v>3.8</v>
      </c>
      <c r="U338" s="27">
        <f t="shared" si="51"/>
        <v>1.7999999999999998</v>
      </c>
      <c r="V338" s="23">
        <f t="shared" si="56"/>
        <v>57.189999999999927</v>
      </c>
      <c r="W338" s="20">
        <f t="shared" si="57"/>
        <v>772.91</v>
      </c>
      <c r="X338" s="21">
        <f t="shared" si="52"/>
        <v>7.3993091045529147E-2</v>
      </c>
      <c r="Y338" s="49">
        <f t="shared" si="53"/>
        <v>0.5718999999999993</v>
      </c>
      <c r="Z338" s="48">
        <f t="shared" si="54"/>
        <v>5718.9999999999927</v>
      </c>
      <c r="AA338" s="24" t="s">
        <v>53</v>
      </c>
      <c r="AS338" s="8">
        <f t="shared" ref="AS338:AS392" si="58">AS337+1</f>
        <v>336</v>
      </c>
      <c r="AT338" s="8">
        <v>188</v>
      </c>
      <c r="AU338" s="51">
        <f t="shared" si="55"/>
        <v>0.55952380952380953</v>
      </c>
    </row>
    <row r="339" spans="1:47" x14ac:dyDescent="0.2">
      <c r="A339" s="67">
        <v>45835</v>
      </c>
      <c r="B339" s="24" t="s">
        <v>48</v>
      </c>
      <c r="C339" s="26"/>
      <c r="D339" s="22" t="str">
        <f t="shared" si="49"/>
        <v>Fri</v>
      </c>
      <c r="E339" s="26"/>
      <c r="F339" s="24" t="s">
        <v>45</v>
      </c>
      <c r="G339" s="24" t="s">
        <v>46</v>
      </c>
      <c r="H339" s="47" t="s">
        <v>133</v>
      </c>
      <c r="I339" s="50" t="s">
        <v>384</v>
      </c>
      <c r="J339" s="26" t="s">
        <v>121</v>
      </c>
      <c r="K339" s="24" t="s">
        <v>245</v>
      </c>
      <c r="L339" s="27">
        <v>2</v>
      </c>
      <c r="M339" s="27"/>
      <c r="N339" s="27"/>
      <c r="O339" s="27"/>
      <c r="P339" s="27"/>
      <c r="Q339" s="27"/>
      <c r="R339" s="23">
        <v>1.9</v>
      </c>
      <c r="S339" s="26" t="s">
        <v>53</v>
      </c>
      <c r="T339" s="27">
        <f t="shared" si="50"/>
        <v>3.8</v>
      </c>
      <c r="U339" s="27">
        <f t="shared" si="51"/>
        <v>1.7999999999999998</v>
      </c>
      <c r="V339" s="23">
        <f t="shared" si="56"/>
        <v>58.989999999999924</v>
      </c>
      <c r="W339" s="20">
        <f t="shared" si="57"/>
        <v>774.91</v>
      </c>
      <c r="X339" s="21">
        <f t="shared" si="52"/>
        <v>7.6124969351279409E-2</v>
      </c>
      <c r="Y339" s="49">
        <f t="shared" si="53"/>
        <v>0.5898999999999992</v>
      </c>
      <c r="Z339" s="48">
        <f t="shared" si="54"/>
        <v>5898.9999999999927</v>
      </c>
      <c r="AA339" s="24" t="s">
        <v>53</v>
      </c>
      <c r="AS339" s="8">
        <f t="shared" si="58"/>
        <v>337</v>
      </c>
      <c r="AT339" s="8">
        <v>189</v>
      </c>
      <c r="AU339" s="51">
        <f t="shared" si="55"/>
        <v>0.56083086053412468</v>
      </c>
    </row>
    <row r="340" spans="1:47" x14ac:dyDescent="0.2">
      <c r="A340" s="67">
        <v>45835</v>
      </c>
      <c r="B340" s="24" t="s">
        <v>48</v>
      </c>
      <c r="C340" s="26"/>
      <c r="D340" s="22" t="str">
        <f t="shared" si="49"/>
        <v>Fri</v>
      </c>
      <c r="E340" s="26"/>
      <c r="F340" s="24" t="s">
        <v>45</v>
      </c>
      <c r="G340" s="24" t="s">
        <v>46</v>
      </c>
      <c r="H340" s="47" t="s">
        <v>133</v>
      </c>
      <c r="I340" s="50" t="s">
        <v>385</v>
      </c>
      <c r="J340" s="26" t="s">
        <v>121</v>
      </c>
      <c r="K340" s="24" t="s">
        <v>245</v>
      </c>
      <c r="L340" s="27">
        <v>3</v>
      </c>
      <c r="M340" s="27"/>
      <c r="N340" s="27"/>
      <c r="O340" s="27"/>
      <c r="P340" s="27"/>
      <c r="Q340" s="27"/>
      <c r="R340" s="23">
        <v>1.89</v>
      </c>
      <c r="S340" s="26" t="s">
        <v>53</v>
      </c>
      <c r="T340" s="27">
        <f t="shared" si="50"/>
        <v>5.67</v>
      </c>
      <c r="U340" s="27">
        <f t="shared" si="51"/>
        <v>2.67</v>
      </c>
      <c r="V340" s="23">
        <f t="shared" si="56"/>
        <v>61.659999999999926</v>
      </c>
      <c r="W340" s="20">
        <f t="shared" si="57"/>
        <v>777.91</v>
      </c>
      <c r="X340" s="21">
        <f t="shared" si="52"/>
        <v>7.9263668033577053E-2</v>
      </c>
      <c r="Y340" s="49">
        <f t="shared" si="53"/>
        <v>0.61659999999999926</v>
      </c>
      <c r="Z340" s="48">
        <f t="shared" si="54"/>
        <v>6165.9999999999927</v>
      </c>
      <c r="AA340" s="24" t="s">
        <v>53</v>
      </c>
      <c r="AS340" s="8">
        <f t="shared" si="58"/>
        <v>338</v>
      </c>
      <c r="AT340" s="8">
        <v>190</v>
      </c>
      <c r="AU340" s="51">
        <f t="shared" si="55"/>
        <v>0.56213017751479288</v>
      </c>
    </row>
    <row r="341" spans="1:47" x14ac:dyDescent="0.2">
      <c r="A341" s="67">
        <v>45835</v>
      </c>
      <c r="B341" s="24" t="s">
        <v>48</v>
      </c>
      <c r="C341" s="26"/>
      <c r="D341" s="22" t="str">
        <f t="shared" si="49"/>
        <v>Fri</v>
      </c>
      <c r="E341" s="26"/>
      <c r="F341" s="24" t="s">
        <v>45</v>
      </c>
      <c r="G341" s="24" t="s">
        <v>46</v>
      </c>
      <c r="H341" s="47" t="s">
        <v>133</v>
      </c>
      <c r="I341" s="50" t="s">
        <v>62</v>
      </c>
      <c r="J341" s="26" t="s">
        <v>122</v>
      </c>
      <c r="K341" s="24">
        <v>9.5</v>
      </c>
      <c r="L341" s="27">
        <v>2</v>
      </c>
      <c r="M341" s="27"/>
      <c r="N341" s="27"/>
      <c r="O341" s="27"/>
      <c r="P341" s="27"/>
      <c r="Q341" s="27"/>
      <c r="R341" s="23">
        <v>1.95</v>
      </c>
      <c r="S341" s="26" t="s">
        <v>53</v>
      </c>
      <c r="T341" s="27">
        <f t="shared" si="50"/>
        <v>3.9</v>
      </c>
      <c r="U341" s="27">
        <f t="shared" si="51"/>
        <v>1.9</v>
      </c>
      <c r="V341" s="23">
        <f t="shared" si="56"/>
        <v>63.559999999999924</v>
      </c>
      <c r="W341" s="20">
        <f t="shared" si="57"/>
        <v>779.91</v>
      </c>
      <c r="X341" s="21">
        <f t="shared" si="52"/>
        <v>8.1496582939056983E-2</v>
      </c>
      <c r="Y341" s="49">
        <f t="shared" si="53"/>
        <v>0.63559999999999928</v>
      </c>
      <c r="Z341" s="48">
        <f t="shared" si="54"/>
        <v>6355.9999999999927</v>
      </c>
      <c r="AA341" s="26" t="s">
        <v>53</v>
      </c>
      <c r="AS341" s="8">
        <f t="shared" si="58"/>
        <v>339</v>
      </c>
      <c r="AT341" s="8">
        <v>191</v>
      </c>
      <c r="AU341" s="51">
        <f t="shared" si="55"/>
        <v>0.56342182890855452</v>
      </c>
    </row>
    <row r="342" spans="1:47" x14ac:dyDescent="0.2">
      <c r="A342" s="67">
        <v>45836</v>
      </c>
      <c r="B342" s="24" t="s">
        <v>48</v>
      </c>
      <c r="C342" s="26"/>
      <c r="D342" s="22" t="str">
        <f t="shared" si="49"/>
        <v>Sat</v>
      </c>
      <c r="E342" s="26"/>
      <c r="F342" s="24" t="s">
        <v>45</v>
      </c>
      <c r="G342" s="24" t="s">
        <v>46</v>
      </c>
      <c r="H342" s="47" t="s">
        <v>133</v>
      </c>
      <c r="I342" s="24" t="s">
        <v>84</v>
      </c>
      <c r="J342" s="26" t="s">
        <v>58</v>
      </c>
      <c r="K342" s="22">
        <v>5.5</v>
      </c>
      <c r="L342" s="27">
        <v>2</v>
      </c>
      <c r="M342" s="27"/>
      <c r="N342" s="27"/>
      <c r="O342" s="27"/>
      <c r="P342" s="27"/>
      <c r="Q342" s="27"/>
      <c r="R342" s="23">
        <v>1.95</v>
      </c>
      <c r="S342" s="26" t="s">
        <v>50</v>
      </c>
      <c r="T342" s="27" t="str">
        <f t="shared" si="50"/>
        <v>0.00</v>
      </c>
      <c r="U342" s="27">
        <f t="shared" si="51"/>
        <v>-2</v>
      </c>
      <c r="V342" s="23">
        <f t="shared" si="56"/>
        <v>61.559999999999924</v>
      </c>
      <c r="W342" s="20">
        <f t="shared" si="57"/>
        <v>781.91</v>
      </c>
      <c r="X342" s="21">
        <f t="shared" si="52"/>
        <v>7.8730288652146568E-2</v>
      </c>
      <c r="Y342" s="49">
        <f t="shared" si="53"/>
        <v>0.61559999999999926</v>
      </c>
      <c r="Z342" s="48">
        <f t="shared" si="54"/>
        <v>6155.9999999999927</v>
      </c>
      <c r="AA342" s="26" t="s">
        <v>50</v>
      </c>
      <c r="AS342" s="8">
        <f t="shared" si="58"/>
        <v>340</v>
      </c>
      <c r="AT342" s="8">
        <v>191</v>
      </c>
      <c r="AU342" s="51">
        <f t="shared" si="55"/>
        <v>0.56176470588235294</v>
      </c>
    </row>
    <row r="343" spans="1:47" x14ac:dyDescent="0.2">
      <c r="A343" s="67">
        <v>45836</v>
      </c>
      <c r="B343" s="24" t="s">
        <v>48</v>
      </c>
      <c r="C343" s="26"/>
      <c r="D343" s="22" t="str">
        <f t="shared" si="49"/>
        <v>Sat</v>
      </c>
      <c r="E343" s="26"/>
      <c r="F343" s="24" t="s">
        <v>45</v>
      </c>
      <c r="G343" s="24" t="s">
        <v>46</v>
      </c>
      <c r="H343" s="47" t="s">
        <v>133</v>
      </c>
      <c r="I343" s="24" t="s">
        <v>386</v>
      </c>
      <c r="J343" s="26" t="s">
        <v>121</v>
      </c>
      <c r="K343" s="24" t="s">
        <v>245</v>
      </c>
      <c r="L343" s="27">
        <v>2</v>
      </c>
      <c r="M343" s="27"/>
      <c r="N343" s="27"/>
      <c r="O343" s="27"/>
      <c r="P343" s="27"/>
      <c r="Q343" s="27"/>
      <c r="R343" s="23">
        <v>1.9</v>
      </c>
      <c r="S343" s="26" t="s">
        <v>50</v>
      </c>
      <c r="T343" s="27" t="str">
        <f t="shared" si="50"/>
        <v>0.00</v>
      </c>
      <c r="U343" s="27">
        <f t="shared" si="51"/>
        <v>-2</v>
      </c>
      <c r="V343" s="23">
        <f t="shared" si="56"/>
        <v>59.559999999999924</v>
      </c>
      <c r="W343" s="20">
        <f t="shared" si="57"/>
        <v>783.91</v>
      </c>
      <c r="X343" s="21">
        <f t="shared" si="52"/>
        <v>7.5978109731984447E-2</v>
      </c>
      <c r="Y343" s="49">
        <f t="shared" si="53"/>
        <v>0.59559999999999924</v>
      </c>
      <c r="Z343" s="48">
        <f t="shared" si="54"/>
        <v>5955.9999999999927</v>
      </c>
      <c r="AA343" s="24" t="s">
        <v>50</v>
      </c>
      <c r="AS343" s="8">
        <f t="shared" si="58"/>
        <v>341</v>
      </c>
      <c r="AT343" s="8">
        <v>191</v>
      </c>
      <c r="AU343" s="51">
        <f t="shared" si="55"/>
        <v>0.56011730205278587</v>
      </c>
    </row>
    <row r="344" spans="1:47" x14ac:dyDescent="0.2">
      <c r="A344" s="67">
        <v>45837</v>
      </c>
      <c r="B344" s="24" t="s">
        <v>48</v>
      </c>
      <c r="C344" s="26"/>
      <c r="D344" s="22" t="str">
        <f t="shared" si="49"/>
        <v>Sun</v>
      </c>
      <c r="E344" s="26"/>
      <c r="F344" s="24" t="s">
        <v>45</v>
      </c>
      <c r="G344" s="24" t="s">
        <v>46</v>
      </c>
      <c r="H344" s="47" t="s">
        <v>133</v>
      </c>
      <c r="I344" s="24" t="s">
        <v>387</v>
      </c>
      <c r="J344" s="26" t="s">
        <v>121</v>
      </c>
      <c r="K344" s="22" t="s">
        <v>246</v>
      </c>
      <c r="L344" s="27">
        <v>2</v>
      </c>
      <c r="M344" s="27"/>
      <c r="N344" s="27"/>
      <c r="O344" s="27"/>
      <c r="P344" s="27"/>
      <c r="Q344" s="27"/>
      <c r="R344" s="23">
        <v>1.9</v>
      </c>
      <c r="S344" s="26" t="s">
        <v>50</v>
      </c>
      <c r="T344" s="27" t="str">
        <f t="shared" si="50"/>
        <v>0.00</v>
      </c>
      <c r="U344" s="27">
        <f t="shared" si="51"/>
        <v>-2</v>
      </c>
      <c r="V344" s="23">
        <f t="shared" si="56"/>
        <v>57.559999999999924</v>
      </c>
      <c r="W344" s="20">
        <f t="shared" si="57"/>
        <v>785.91</v>
      </c>
      <c r="X344" s="21">
        <f t="shared" si="52"/>
        <v>7.3239938415340086E-2</v>
      </c>
      <c r="Y344" s="49">
        <f t="shared" si="53"/>
        <v>0.57559999999999922</v>
      </c>
      <c r="Z344" s="48">
        <f t="shared" si="54"/>
        <v>5755.9999999999927</v>
      </c>
      <c r="AA344" s="24" t="s">
        <v>50</v>
      </c>
      <c r="AS344" s="8">
        <f t="shared" si="58"/>
        <v>342</v>
      </c>
      <c r="AT344" s="8">
        <v>191</v>
      </c>
      <c r="AU344" s="51">
        <f t="shared" si="55"/>
        <v>0.55847953216374269</v>
      </c>
    </row>
    <row r="345" spans="1:47" x14ac:dyDescent="0.2">
      <c r="A345" s="67">
        <v>45837</v>
      </c>
      <c r="B345" s="24" t="s">
        <v>48</v>
      </c>
      <c r="C345" s="26"/>
      <c r="D345" s="22" t="str">
        <f t="shared" si="49"/>
        <v>Sun</v>
      </c>
      <c r="E345" s="26"/>
      <c r="F345" s="24" t="s">
        <v>45</v>
      </c>
      <c r="G345" s="24" t="s">
        <v>46</v>
      </c>
      <c r="H345" s="47" t="s">
        <v>133</v>
      </c>
      <c r="I345" s="50" t="s">
        <v>388</v>
      </c>
      <c r="J345" s="26" t="s">
        <v>121</v>
      </c>
      <c r="K345" s="22" t="s">
        <v>246</v>
      </c>
      <c r="L345" s="27">
        <v>2</v>
      </c>
      <c r="M345" s="27"/>
      <c r="N345" s="27"/>
      <c r="O345" s="27"/>
      <c r="P345" s="27"/>
      <c r="Q345" s="27"/>
      <c r="R345" s="23">
        <v>1.9</v>
      </c>
      <c r="S345" s="26" t="s">
        <v>53</v>
      </c>
      <c r="T345" s="27">
        <f t="shared" si="50"/>
        <v>3.8</v>
      </c>
      <c r="U345" s="27">
        <f t="shared" si="51"/>
        <v>1.7999999999999998</v>
      </c>
      <c r="V345" s="23">
        <f t="shared" si="56"/>
        <v>59.359999999999921</v>
      </c>
      <c r="W345" s="20">
        <f t="shared" si="57"/>
        <v>787.91</v>
      </c>
      <c r="X345" s="21">
        <f t="shared" si="52"/>
        <v>7.5338553895749422E-2</v>
      </c>
      <c r="Y345" s="49">
        <f t="shared" si="53"/>
        <v>0.59359999999999924</v>
      </c>
      <c r="Z345" s="48">
        <f t="shared" si="54"/>
        <v>5935.9999999999918</v>
      </c>
      <c r="AA345" s="24" t="s">
        <v>53</v>
      </c>
      <c r="AS345" s="8">
        <f t="shared" si="58"/>
        <v>343</v>
      </c>
      <c r="AT345" s="8">
        <v>192</v>
      </c>
      <c r="AU345" s="51">
        <f t="shared" si="55"/>
        <v>0.55976676384839652</v>
      </c>
    </row>
    <row r="346" spans="1:47" x14ac:dyDescent="0.2">
      <c r="A346" s="67">
        <v>45842</v>
      </c>
      <c r="B346" s="24" t="s">
        <v>48</v>
      </c>
      <c r="C346" s="26"/>
      <c r="D346" s="22" t="str">
        <f t="shared" si="49"/>
        <v>Fri</v>
      </c>
      <c r="E346" s="26"/>
      <c r="F346" s="24" t="s">
        <v>45</v>
      </c>
      <c r="G346" s="24" t="s">
        <v>46</v>
      </c>
      <c r="H346" s="47" t="s">
        <v>138</v>
      </c>
      <c r="I346" s="50" t="s">
        <v>58</v>
      </c>
      <c r="J346" s="26" t="s">
        <v>60</v>
      </c>
      <c r="K346" s="22">
        <v>8.5</v>
      </c>
      <c r="L346" s="27">
        <v>1</v>
      </c>
      <c r="M346" s="27"/>
      <c r="N346" s="27"/>
      <c r="O346" s="27"/>
      <c r="P346" s="27"/>
      <c r="Q346" s="27"/>
      <c r="R346" s="23">
        <v>1.9</v>
      </c>
      <c r="S346" s="26" t="s">
        <v>53</v>
      </c>
      <c r="T346" s="27">
        <f t="shared" si="50"/>
        <v>1.9</v>
      </c>
      <c r="U346" s="27">
        <f t="shared" si="51"/>
        <v>0.89999999999999991</v>
      </c>
      <c r="V346" s="23">
        <f t="shared" si="56"/>
        <v>60.25999999999992</v>
      </c>
      <c r="W346" s="20">
        <f t="shared" si="57"/>
        <v>788.91</v>
      </c>
      <c r="X346" s="21">
        <f t="shared" si="52"/>
        <v>7.6383871417525354E-2</v>
      </c>
      <c r="Y346" s="49">
        <f t="shared" si="53"/>
        <v>0.60259999999999925</v>
      </c>
      <c r="Z346" s="48">
        <f t="shared" si="54"/>
        <v>6025.9999999999918</v>
      </c>
      <c r="AA346" s="24" t="s">
        <v>53</v>
      </c>
      <c r="AS346" s="8">
        <f t="shared" si="58"/>
        <v>344</v>
      </c>
      <c r="AT346" s="8">
        <v>193</v>
      </c>
      <c r="AU346" s="51">
        <f t="shared" si="55"/>
        <v>0.56104651162790697</v>
      </c>
    </row>
    <row r="347" spans="1:47" x14ac:dyDescent="0.2">
      <c r="A347" s="67">
        <v>45842</v>
      </c>
      <c r="B347" s="24" t="s">
        <v>48</v>
      </c>
      <c r="C347" s="26"/>
      <c r="D347" s="22" t="str">
        <f t="shared" si="49"/>
        <v>Fri</v>
      </c>
      <c r="E347" s="26"/>
      <c r="F347" s="24" t="s">
        <v>45</v>
      </c>
      <c r="G347" s="24" t="s">
        <v>46</v>
      </c>
      <c r="H347" s="47" t="s">
        <v>138</v>
      </c>
      <c r="I347" s="24" t="s">
        <v>389</v>
      </c>
      <c r="J347" s="26" t="s">
        <v>121</v>
      </c>
      <c r="K347" s="22" t="s">
        <v>246</v>
      </c>
      <c r="L347" s="27">
        <v>2</v>
      </c>
      <c r="M347" s="27"/>
      <c r="N347" s="27"/>
      <c r="O347" s="27"/>
      <c r="P347" s="27"/>
      <c r="Q347" s="27"/>
      <c r="R347" s="23">
        <v>1.92</v>
      </c>
      <c r="S347" s="26" t="s">
        <v>50</v>
      </c>
      <c r="T347" s="27" t="str">
        <f t="shared" si="50"/>
        <v>0.00</v>
      </c>
      <c r="U347" s="27">
        <f t="shared" si="51"/>
        <v>-2</v>
      </c>
      <c r="V347" s="23">
        <f t="shared" si="56"/>
        <v>58.25999999999992</v>
      </c>
      <c r="W347" s="20">
        <f t="shared" si="57"/>
        <v>790.91</v>
      </c>
      <c r="X347" s="21">
        <f t="shared" si="52"/>
        <v>7.3661984296569671E-2</v>
      </c>
      <c r="Y347" s="49">
        <f t="shared" si="53"/>
        <v>0.58259999999999923</v>
      </c>
      <c r="Z347" s="48">
        <f t="shared" si="54"/>
        <v>5825.9999999999918</v>
      </c>
      <c r="AA347" s="24" t="s">
        <v>50</v>
      </c>
      <c r="AS347" s="8">
        <f t="shared" si="58"/>
        <v>345</v>
      </c>
      <c r="AT347" s="8">
        <v>193</v>
      </c>
      <c r="AU347" s="51">
        <f t="shared" si="55"/>
        <v>0.55942028985507242</v>
      </c>
    </row>
    <row r="348" spans="1:47" x14ac:dyDescent="0.2">
      <c r="A348" s="67">
        <v>45843</v>
      </c>
      <c r="B348" s="24" t="s">
        <v>48</v>
      </c>
      <c r="C348" s="26"/>
      <c r="D348" s="22" t="str">
        <f t="shared" si="49"/>
        <v>Sat</v>
      </c>
      <c r="E348" s="26"/>
      <c r="F348" s="24" t="s">
        <v>45</v>
      </c>
      <c r="G348" s="24" t="s">
        <v>46</v>
      </c>
      <c r="H348" s="47" t="s">
        <v>138</v>
      </c>
      <c r="I348" s="24" t="s">
        <v>390</v>
      </c>
      <c r="J348" s="26" t="s">
        <v>121</v>
      </c>
      <c r="K348" s="24" t="s">
        <v>245</v>
      </c>
      <c r="L348" s="27">
        <v>2</v>
      </c>
      <c r="M348" s="27"/>
      <c r="N348" s="27"/>
      <c r="O348" s="27"/>
      <c r="P348" s="27"/>
      <c r="Q348" s="27"/>
      <c r="R348" s="23">
        <v>1.9</v>
      </c>
      <c r="S348" s="26" t="s">
        <v>50</v>
      </c>
      <c r="T348" s="27" t="str">
        <f t="shared" si="50"/>
        <v>0.00</v>
      </c>
      <c r="U348" s="27">
        <f t="shared" si="51"/>
        <v>-2</v>
      </c>
      <c r="V348" s="23">
        <f t="shared" si="56"/>
        <v>56.25999999999992</v>
      </c>
      <c r="W348" s="20">
        <f t="shared" si="57"/>
        <v>792.91</v>
      </c>
      <c r="X348" s="21">
        <f t="shared" si="52"/>
        <v>7.095382830333824E-2</v>
      </c>
      <c r="Y348" s="49">
        <f t="shared" si="53"/>
        <v>0.56259999999999921</v>
      </c>
      <c r="Z348" s="48">
        <f t="shared" si="54"/>
        <v>5625.9999999999918</v>
      </c>
      <c r="AA348" s="26" t="s">
        <v>50</v>
      </c>
      <c r="AS348" s="8">
        <f t="shared" si="58"/>
        <v>346</v>
      </c>
      <c r="AT348" s="8">
        <v>193</v>
      </c>
      <c r="AU348" s="51">
        <f t="shared" si="55"/>
        <v>0.55780346820809246</v>
      </c>
    </row>
    <row r="349" spans="1:47" x14ac:dyDescent="0.2">
      <c r="A349" s="67">
        <v>45843</v>
      </c>
      <c r="B349" s="24" t="s">
        <v>48</v>
      </c>
      <c r="C349" s="26"/>
      <c r="D349" s="22" t="str">
        <f t="shared" si="49"/>
        <v>Sat</v>
      </c>
      <c r="E349" s="26"/>
      <c r="F349" s="24" t="s">
        <v>45</v>
      </c>
      <c r="G349" s="24" t="s">
        <v>46</v>
      </c>
      <c r="H349" s="47" t="s">
        <v>138</v>
      </c>
      <c r="I349" s="50" t="s">
        <v>52</v>
      </c>
      <c r="J349" s="26" t="s">
        <v>122</v>
      </c>
      <c r="K349" s="22">
        <v>12.5</v>
      </c>
      <c r="L349" s="27">
        <v>1</v>
      </c>
      <c r="M349" s="27"/>
      <c r="N349" s="27"/>
      <c r="O349" s="27"/>
      <c r="P349" s="27"/>
      <c r="Q349" s="27"/>
      <c r="R349" s="23">
        <v>1.9</v>
      </c>
      <c r="S349" s="26" t="s">
        <v>53</v>
      </c>
      <c r="T349" s="27">
        <f t="shared" si="50"/>
        <v>1.9</v>
      </c>
      <c r="U349" s="27">
        <f t="shared" si="51"/>
        <v>0.89999999999999991</v>
      </c>
      <c r="V349" s="23">
        <f t="shared" si="56"/>
        <v>57.159999999999918</v>
      </c>
      <c r="W349" s="20">
        <f t="shared" si="57"/>
        <v>793.91</v>
      </c>
      <c r="X349" s="21">
        <f t="shared" si="52"/>
        <v>7.1998085425299993E-2</v>
      </c>
      <c r="Y349" s="49">
        <f t="shared" si="53"/>
        <v>0.57159999999999922</v>
      </c>
      <c r="Z349" s="48">
        <f t="shared" si="54"/>
        <v>5715.9999999999918</v>
      </c>
      <c r="AA349" s="26" t="s">
        <v>53</v>
      </c>
      <c r="AS349" s="8">
        <f t="shared" si="58"/>
        <v>347</v>
      </c>
      <c r="AT349" s="8">
        <v>194</v>
      </c>
      <c r="AU349" s="51">
        <f t="shared" si="55"/>
        <v>0.55907780979827093</v>
      </c>
    </row>
    <row r="350" spans="1:47" x14ac:dyDescent="0.2">
      <c r="A350" s="67">
        <v>45843</v>
      </c>
      <c r="B350" s="24" t="s">
        <v>48</v>
      </c>
      <c r="C350" s="26"/>
      <c r="D350" s="22" t="str">
        <f t="shared" si="49"/>
        <v>Sat</v>
      </c>
      <c r="E350" s="26"/>
      <c r="F350" s="24" t="s">
        <v>45</v>
      </c>
      <c r="G350" s="24" t="s">
        <v>46</v>
      </c>
      <c r="H350" s="47" t="s">
        <v>138</v>
      </c>
      <c r="I350" s="24" t="s">
        <v>391</v>
      </c>
      <c r="J350" s="26" t="s">
        <v>121</v>
      </c>
      <c r="K350" s="22" t="s">
        <v>246</v>
      </c>
      <c r="L350" s="27">
        <v>3</v>
      </c>
      <c r="M350" s="27"/>
      <c r="N350" s="27"/>
      <c r="O350" s="27"/>
      <c r="P350" s="27"/>
      <c r="Q350" s="27"/>
      <c r="R350" s="23">
        <v>1.91</v>
      </c>
      <c r="S350" s="26" t="s">
        <v>50</v>
      </c>
      <c r="T350" s="27" t="str">
        <f t="shared" si="50"/>
        <v>0.00</v>
      </c>
      <c r="U350" s="27">
        <f t="shared" si="51"/>
        <v>-3</v>
      </c>
      <c r="V350" s="23">
        <f t="shared" si="56"/>
        <v>54.159999999999918</v>
      </c>
      <c r="W350" s="20">
        <f t="shared" si="57"/>
        <v>796.91</v>
      </c>
      <c r="X350" s="21">
        <f t="shared" si="52"/>
        <v>6.7962505176243138E-2</v>
      </c>
      <c r="Y350" s="49">
        <f t="shared" si="53"/>
        <v>0.54159999999999919</v>
      </c>
      <c r="Z350" s="48">
        <f t="shared" si="54"/>
        <v>5415.9999999999918</v>
      </c>
      <c r="AA350" s="24" t="s">
        <v>50</v>
      </c>
      <c r="AS350" s="8">
        <f t="shared" si="58"/>
        <v>348</v>
      </c>
      <c r="AT350" s="8">
        <v>194</v>
      </c>
      <c r="AU350" s="51">
        <f t="shared" si="55"/>
        <v>0.55747126436781613</v>
      </c>
    </row>
    <row r="351" spans="1:47" x14ac:dyDescent="0.2">
      <c r="A351" s="67">
        <v>45843</v>
      </c>
      <c r="B351" s="24" t="s">
        <v>48</v>
      </c>
      <c r="C351" s="26"/>
      <c r="D351" s="22" t="str">
        <f t="shared" si="49"/>
        <v>Sat</v>
      </c>
      <c r="E351" s="26"/>
      <c r="F351" s="24" t="s">
        <v>45</v>
      </c>
      <c r="G351" s="24" t="s">
        <v>46</v>
      </c>
      <c r="H351" s="47" t="s">
        <v>138</v>
      </c>
      <c r="I351" s="24" t="s">
        <v>72</v>
      </c>
      <c r="J351" s="26" t="s">
        <v>69</v>
      </c>
      <c r="K351" s="22">
        <v>-9.5</v>
      </c>
      <c r="L351" s="27">
        <v>3</v>
      </c>
      <c r="M351" s="27"/>
      <c r="N351" s="27"/>
      <c r="O351" s="27"/>
      <c r="P351" s="27"/>
      <c r="Q351" s="27"/>
      <c r="R351" s="23">
        <v>1.85</v>
      </c>
      <c r="S351" s="26" t="s">
        <v>50</v>
      </c>
      <c r="T351" s="27" t="str">
        <f t="shared" si="50"/>
        <v>0.00</v>
      </c>
      <c r="U351" s="27">
        <f t="shared" si="51"/>
        <v>-3</v>
      </c>
      <c r="V351" s="23">
        <f t="shared" si="56"/>
        <v>51.159999999999918</v>
      </c>
      <c r="W351" s="20">
        <f t="shared" si="57"/>
        <v>799.91</v>
      </c>
      <c r="X351" s="21">
        <f t="shared" si="52"/>
        <v>6.3957195184458152E-2</v>
      </c>
      <c r="Y351" s="49">
        <f t="shared" si="53"/>
        <v>0.51159999999999917</v>
      </c>
      <c r="Z351" s="48">
        <f t="shared" si="54"/>
        <v>5115.9999999999918</v>
      </c>
      <c r="AA351" s="24" t="s">
        <v>50</v>
      </c>
      <c r="AS351" s="8">
        <f t="shared" si="58"/>
        <v>349</v>
      </c>
      <c r="AT351" s="8">
        <v>194</v>
      </c>
      <c r="AU351" s="51">
        <f t="shared" si="55"/>
        <v>0.55587392550143266</v>
      </c>
    </row>
    <row r="352" spans="1:47" x14ac:dyDescent="0.2">
      <c r="A352" s="67">
        <v>45844</v>
      </c>
      <c r="B352" s="24" t="s">
        <v>48</v>
      </c>
      <c r="C352" s="26"/>
      <c r="D352" s="22" t="str">
        <f t="shared" si="49"/>
        <v>Sun</v>
      </c>
      <c r="E352" s="26"/>
      <c r="F352" s="24" t="s">
        <v>45</v>
      </c>
      <c r="G352" s="24" t="s">
        <v>46</v>
      </c>
      <c r="H352" s="47" t="s">
        <v>138</v>
      </c>
      <c r="I352" s="50" t="s">
        <v>392</v>
      </c>
      <c r="J352" s="26" t="s">
        <v>121</v>
      </c>
      <c r="K352" s="22" t="s">
        <v>246</v>
      </c>
      <c r="L352" s="27">
        <v>2</v>
      </c>
      <c r="M352" s="27"/>
      <c r="N352" s="27"/>
      <c r="O352" s="27"/>
      <c r="P352" s="27"/>
      <c r="Q352" s="27"/>
      <c r="R352" s="23">
        <v>1.9</v>
      </c>
      <c r="S352" s="26" t="s">
        <v>53</v>
      </c>
      <c r="T352" s="27">
        <f t="shared" si="50"/>
        <v>3.8</v>
      </c>
      <c r="U352" s="27">
        <f t="shared" si="51"/>
        <v>1.7999999999999998</v>
      </c>
      <c r="V352" s="23">
        <f t="shared" si="56"/>
        <v>52.959999999999916</v>
      </c>
      <c r="W352" s="20">
        <f t="shared" si="57"/>
        <v>801.91</v>
      </c>
      <c r="X352" s="21">
        <f t="shared" si="52"/>
        <v>6.6042323951565535E-2</v>
      </c>
      <c r="Y352" s="49">
        <f t="shared" si="53"/>
        <v>0.52959999999999918</v>
      </c>
      <c r="Z352" s="48">
        <f t="shared" si="54"/>
        <v>5295.9999999999918</v>
      </c>
      <c r="AA352" s="24" t="s">
        <v>53</v>
      </c>
      <c r="AS352" s="8">
        <f t="shared" si="58"/>
        <v>350</v>
      </c>
      <c r="AT352" s="8">
        <v>195</v>
      </c>
      <c r="AU352" s="51">
        <f t="shared" si="55"/>
        <v>0.55714285714285716</v>
      </c>
    </row>
    <row r="353" spans="1:47" x14ac:dyDescent="0.2">
      <c r="A353" s="67">
        <v>45844</v>
      </c>
      <c r="B353" s="24" t="s">
        <v>48</v>
      </c>
      <c r="C353" s="26"/>
      <c r="D353" s="22" t="str">
        <f t="shared" si="49"/>
        <v>Sun</v>
      </c>
      <c r="E353" s="26"/>
      <c r="F353" s="24" t="s">
        <v>45</v>
      </c>
      <c r="G353" s="24" t="s">
        <v>46</v>
      </c>
      <c r="H353" s="47" t="s">
        <v>138</v>
      </c>
      <c r="I353" s="24" t="s">
        <v>68</v>
      </c>
      <c r="J353" s="26" t="s">
        <v>65</v>
      </c>
      <c r="K353" s="22">
        <v>-11.5</v>
      </c>
      <c r="L353" s="27">
        <v>3</v>
      </c>
      <c r="M353" s="27"/>
      <c r="N353" s="27"/>
      <c r="O353" s="27"/>
      <c r="P353" s="27"/>
      <c r="Q353" s="27"/>
      <c r="R353" s="23">
        <v>1.83</v>
      </c>
      <c r="S353" s="26" t="s">
        <v>50</v>
      </c>
      <c r="T353" s="27" t="str">
        <f t="shared" si="50"/>
        <v>0.00</v>
      </c>
      <c r="U353" s="27">
        <f t="shared" si="51"/>
        <v>-3</v>
      </c>
      <c r="V353" s="23">
        <f t="shared" si="56"/>
        <v>49.959999999999916</v>
      </c>
      <c r="W353" s="20">
        <f t="shared" si="57"/>
        <v>804.91</v>
      </c>
      <c r="X353" s="21">
        <f t="shared" si="52"/>
        <v>6.2069051198270511E-2</v>
      </c>
      <c r="Y353" s="49">
        <f t="shared" si="53"/>
        <v>0.49959999999999916</v>
      </c>
      <c r="Z353" s="48">
        <f t="shared" si="54"/>
        <v>4995.9999999999918</v>
      </c>
      <c r="AA353" s="24" t="s">
        <v>50</v>
      </c>
      <c r="AS353" s="8">
        <f t="shared" si="58"/>
        <v>351</v>
      </c>
      <c r="AT353" s="8">
        <v>195</v>
      </c>
      <c r="AU353" s="51">
        <f t="shared" si="55"/>
        <v>0.55555555555555558</v>
      </c>
    </row>
    <row r="354" spans="1:47" x14ac:dyDescent="0.2">
      <c r="A354" s="67">
        <v>45844</v>
      </c>
      <c r="B354" s="24" t="s">
        <v>48</v>
      </c>
      <c r="C354" s="26"/>
      <c r="D354" s="22" t="str">
        <f t="shared" si="49"/>
        <v>Sun</v>
      </c>
      <c r="E354" s="26"/>
      <c r="F354" s="24" t="s">
        <v>45</v>
      </c>
      <c r="G354" s="24" t="s">
        <v>46</v>
      </c>
      <c r="H354" s="47" t="s">
        <v>138</v>
      </c>
      <c r="I354" s="24" t="s">
        <v>393</v>
      </c>
      <c r="J354" s="26" t="s">
        <v>121</v>
      </c>
      <c r="K354" s="22" t="s">
        <v>246</v>
      </c>
      <c r="L354" s="27">
        <v>2</v>
      </c>
      <c r="M354" s="27"/>
      <c r="N354" s="27"/>
      <c r="O354" s="27"/>
      <c r="P354" s="27"/>
      <c r="Q354" s="27"/>
      <c r="R354" s="23">
        <v>1.9</v>
      </c>
      <c r="S354" s="26" t="s">
        <v>50</v>
      </c>
      <c r="T354" s="27" t="str">
        <f t="shared" si="50"/>
        <v>0.00</v>
      </c>
      <c r="U354" s="27">
        <f t="shared" si="51"/>
        <v>-2</v>
      </c>
      <c r="V354" s="23">
        <f t="shared" si="56"/>
        <v>47.959999999999916</v>
      </c>
      <c r="W354" s="20">
        <f t="shared" si="57"/>
        <v>806.91</v>
      </c>
      <c r="X354" s="21">
        <f t="shared" si="52"/>
        <v>5.9436616227336279E-2</v>
      </c>
      <c r="Y354" s="49">
        <f t="shared" si="53"/>
        <v>0.47959999999999914</v>
      </c>
      <c r="Z354" s="48">
        <f t="shared" si="54"/>
        <v>4795.9999999999918</v>
      </c>
      <c r="AA354" s="24" t="s">
        <v>50</v>
      </c>
      <c r="AS354" s="8">
        <f t="shared" si="58"/>
        <v>352</v>
      </c>
      <c r="AT354" s="8">
        <v>195</v>
      </c>
      <c r="AU354" s="51">
        <f t="shared" si="55"/>
        <v>0.55397727272727271</v>
      </c>
    </row>
    <row r="355" spans="1:47" x14ac:dyDescent="0.2">
      <c r="A355" s="67">
        <v>45844</v>
      </c>
      <c r="B355" s="24" t="s">
        <v>48</v>
      </c>
      <c r="C355" s="26"/>
      <c r="D355" s="22" t="str">
        <f t="shared" si="49"/>
        <v>Sun</v>
      </c>
      <c r="E355" s="26"/>
      <c r="F355" s="24" t="s">
        <v>45</v>
      </c>
      <c r="G355" s="24" t="s">
        <v>46</v>
      </c>
      <c r="H355" s="47" t="s">
        <v>138</v>
      </c>
      <c r="I355" s="24" t="s">
        <v>55</v>
      </c>
      <c r="J355" s="26" t="s">
        <v>61</v>
      </c>
      <c r="K355" s="22">
        <v>9.5</v>
      </c>
      <c r="L355" s="27">
        <v>1</v>
      </c>
      <c r="M355" s="27"/>
      <c r="N355" s="27"/>
      <c r="O355" s="27"/>
      <c r="P355" s="27"/>
      <c r="Q355" s="27"/>
      <c r="R355" s="23">
        <v>1.9</v>
      </c>
      <c r="S355" s="26" t="s">
        <v>50</v>
      </c>
      <c r="T355" s="27" t="str">
        <f t="shared" si="50"/>
        <v>0.00</v>
      </c>
      <c r="U355" s="27">
        <f t="shared" si="51"/>
        <v>-1</v>
      </c>
      <c r="V355" s="23">
        <f t="shared" si="56"/>
        <v>46.959999999999916</v>
      </c>
      <c r="W355" s="20">
        <f t="shared" si="57"/>
        <v>807.91</v>
      </c>
      <c r="X355" s="21">
        <f t="shared" si="52"/>
        <v>5.8125286232377268E-2</v>
      </c>
      <c r="Y355" s="49">
        <f t="shared" si="53"/>
        <v>0.46959999999999913</v>
      </c>
      <c r="Z355" s="48">
        <f t="shared" si="54"/>
        <v>4695.9999999999918</v>
      </c>
      <c r="AA355" s="24" t="s">
        <v>50</v>
      </c>
      <c r="AS355" s="8">
        <f t="shared" si="58"/>
        <v>353</v>
      </c>
      <c r="AT355" s="8">
        <v>195</v>
      </c>
      <c r="AU355" s="51">
        <f t="shared" si="55"/>
        <v>0.55240793201133143</v>
      </c>
    </row>
    <row r="356" spans="1:47" x14ac:dyDescent="0.2">
      <c r="A356" s="67">
        <v>45845</v>
      </c>
      <c r="B356" s="24" t="s">
        <v>48</v>
      </c>
      <c r="C356" s="26"/>
      <c r="D356" s="22" t="str">
        <f t="shared" si="49"/>
        <v>Mon</v>
      </c>
      <c r="E356" s="26"/>
      <c r="F356" s="24" t="s">
        <v>45</v>
      </c>
      <c r="G356" s="24" t="s">
        <v>46</v>
      </c>
      <c r="H356" s="47" t="s">
        <v>138</v>
      </c>
      <c r="I356" s="24" t="s">
        <v>394</v>
      </c>
      <c r="J356" s="26" t="s">
        <v>121</v>
      </c>
      <c r="K356" s="22" t="s">
        <v>59</v>
      </c>
      <c r="L356" s="27">
        <v>3</v>
      </c>
      <c r="M356" s="27"/>
      <c r="N356" s="27"/>
      <c r="O356" s="27"/>
      <c r="P356" s="27"/>
      <c r="Q356" s="27"/>
      <c r="R356" s="23">
        <v>1.68</v>
      </c>
      <c r="S356" s="26" t="s">
        <v>50</v>
      </c>
      <c r="T356" s="27" t="str">
        <f t="shared" si="50"/>
        <v>0.00</v>
      </c>
      <c r="U356" s="27">
        <f t="shared" si="51"/>
        <v>-3</v>
      </c>
      <c r="V356" s="23">
        <f t="shared" si="56"/>
        <v>43.959999999999916</v>
      </c>
      <c r="W356" s="20">
        <f t="shared" si="57"/>
        <v>810.91</v>
      </c>
      <c r="X356" s="21">
        <f t="shared" si="52"/>
        <v>5.4210701557509365E-2</v>
      </c>
      <c r="Y356" s="49">
        <f t="shared" si="53"/>
        <v>0.43959999999999916</v>
      </c>
      <c r="Z356" s="48">
        <f t="shared" si="54"/>
        <v>4395.9999999999918</v>
      </c>
      <c r="AA356" s="24" t="s">
        <v>50</v>
      </c>
      <c r="AS356" s="8">
        <f t="shared" si="58"/>
        <v>354</v>
      </c>
      <c r="AT356" s="8">
        <v>195</v>
      </c>
      <c r="AU356" s="51">
        <f t="shared" si="55"/>
        <v>0.55084745762711862</v>
      </c>
    </row>
    <row r="357" spans="1:47" x14ac:dyDescent="0.2">
      <c r="A357" s="67">
        <v>45847</v>
      </c>
      <c r="B357" s="24" t="s">
        <v>48</v>
      </c>
      <c r="C357" s="57">
        <v>45612</v>
      </c>
      <c r="D357" s="22" t="str">
        <f t="shared" si="49"/>
        <v>Wed</v>
      </c>
      <c r="E357" s="26"/>
      <c r="F357" s="24" t="s">
        <v>45</v>
      </c>
      <c r="G357" s="22" t="s">
        <v>153</v>
      </c>
      <c r="H357" s="30" t="s">
        <v>232</v>
      </c>
      <c r="I357" s="65" t="s">
        <v>231</v>
      </c>
      <c r="J357" s="26" t="s">
        <v>121</v>
      </c>
      <c r="K357" s="22" t="s">
        <v>296</v>
      </c>
      <c r="L357" s="27">
        <v>10</v>
      </c>
      <c r="M357" s="26"/>
      <c r="N357" s="26"/>
      <c r="O357" s="26"/>
      <c r="P357" s="26"/>
      <c r="Q357" s="26"/>
      <c r="R357" s="23">
        <v>2.25</v>
      </c>
      <c r="S357" s="26" t="s">
        <v>53</v>
      </c>
      <c r="T357" s="27">
        <f t="shared" si="50"/>
        <v>22.5</v>
      </c>
      <c r="U357" s="27">
        <f t="shared" si="51"/>
        <v>12.5</v>
      </c>
      <c r="V357" s="23">
        <f t="shared" si="56"/>
        <v>56.459999999999916</v>
      </c>
      <c r="W357" s="20">
        <f t="shared" si="57"/>
        <v>820.91</v>
      </c>
      <c r="X357" s="21">
        <f t="shared" si="52"/>
        <v>6.8777332472499925E-2</v>
      </c>
      <c r="Y357" s="49">
        <f t="shared" si="53"/>
        <v>0.5645999999999991</v>
      </c>
      <c r="Z357" s="48">
        <f t="shared" si="54"/>
        <v>5645.9999999999918</v>
      </c>
      <c r="AA357" s="24" t="s">
        <v>53</v>
      </c>
      <c r="AS357" s="8">
        <f t="shared" si="58"/>
        <v>355</v>
      </c>
      <c r="AT357" s="8">
        <v>196</v>
      </c>
      <c r="AU357" s="51">
        <f t="shared" si="55"/>
        <v>0.55211267605633807</v>
      </c>
    </row>
    <row r="358" spans="1:47" x14ac:dyDescent="0.2">
      <c r="A358" s="67">
        <v>45849</v>
      </c>
      <c r="B358" s="24" t="s">
        <v>48</v>
      </c>
      <c r="C358" s="57">
        <v>45613</v>
      </c>
      <c r="D358" s="22" t="str">
        <f t="shared" si="49"/>
        <v>Fri</v>
      </c>
      <c r="E358" s="26"/>
      <c r="F358" s="24" t="s">
        <v>45</v>
      </c>
      <c r="G358" s="24" t="s">
        <v>46</v>
      </c>
      <c r="H358" s="31" t="s">
        <v>142</v>
      </c>
      <c r="I358" s="24" t="s">
        <v>120</v>
      </c>
      <c r="J358" s="26" t="s">
        <v>56</v>
      </c>
      <c r="K358" s="22">
        <v>6.5</v>
      </c>
      <c r="L358" s="27">
        <v>2</v>
      </c>
      <c r="M358" s="27"/>
      <c r="N358" s="27"/>
      <c r="O358" s="27"/>
      <c r="P358" s="27"/>
      <c r="Q358" s="27"/>
      <c r="R358" s="23">
        <v>1.9</v>
      </c>
      <c r="S358" s="26" t="s">
        <v>50</v>
      </c>
      <c r="T358" s="27" t="str">
        <f t="shared" si="50"/>
        <v>0.00</v>
      </c>
      <c r="U358" s="27">
        <f t="shared" si="51"/>
        <v>-2</v>
      </c>
      <c r="V358" s="23">
        <f t="shared" si="56"/>
        <v>54.459999999999916</v>
      </c>
      <c r="W358" s="20">
        <f t="shared" si="57"/>
        <v>822.91</v>
      </c>
      <c r="X358" s="21">
        <f t="shared" si="52"/>
        <v>6.6179776646291724E-2</v>
      </c>
      <c r="Y358" s="49">
        <f t="shared" si="53"/>
        <v>0.5445999999999992</v>
      </c>
      <c r="Z358" s="48">
        <f t="shared" si="54"/>
        <v>5445.9999999999918</v>
      </c>
      <c r="AA358" s="24" t="s">
        <v>50</v>
      </c>
      <c r="AS358" s="8">
        <f t="shared" si="58"/>
        <v>356</v>
      </c>
      <c r="AT358" s="8">
        <v>196</v>
      </c>
      <c r="AU358" s="51">
        <f t="shared" si="55"/>
        <v>0.550561797752809</v>
      </c>
    </row>
    <row r="359" spans="1:47" x14ac:dyDescent="0.2">
      <c r="A359" s="67">
        <v>45850</v>
      </c>
      <c r="B359" s="24" t="s">
        <v>48</v>
      </c>
      <c r="C359" s="57">
        <v>45614</v>
      </c>
      <c r="D359" s="22" t="str">
        <f t="shared" si="49"/>
        <v>Sat</v>
      </c>
      <c r="E359" s="26"/>
      <c r="F359" s="24" t="s">
        <v>45</v>
      </c>
      <c r="G359" s="24" t="s">
        <v>46</v>
      </c>
      <c r="H359" s="31" t="s">
        <v>142</v>
      </c>
      <c r="I359" s="24" t="s">
        <v>62</v>
      </c>
      <c r="J359" s="26" t="s">
        <v>72</v>
      </c>
      <c r="K359" s="22">
        <v>9.5</v>
      </c>
      <c r="L359" s="27">
        <v>2</v>
      </c>
      <c r="M359" s="27"/>
      <c r="N359" s="27"/>
      <c r="O359" s="27"/>
      <c r="P359" s="27"/>
      <c r="Q359" s="27"/>
      <c r="R359" s="23">
        <v>1.91</v>
      </c>
      <c r="S359" s="26" t="s">
        <v>50</v>
      </c>
      <c r="T359" s="27" t="str">
        <f t="shared" si="50"/>
        <v>0.00</v>
      </c>
      <c r="U359" s="27">
        <f t="shared" si="51"/>
        <v>-2</v>
      </c>
      <c r="V359" s="23">
        <f t="shared" si="56"/>
        <v>52.459999999999916</v>
      </c>
      <c r="W359" s="20">
        <f t="shared" si="57"/>
        <v>824.91</v>
      </c>
      <c r="X359" s="21">
        <f t="shared" si="52"/>
        <v>6.3594816404213689E-2</v>
      </c>
      <c r="Y359" s="49">
        <f t="shared" si="53"/>
        <v>0.52459999999999918</v>
      </c>
      <c r="Z359" s="48">
        <f t="shared" si="54"/>
        <v>5245.9999999999918</v>
      </c>
      <c r="AA359" s="24" t="s">
        <v>50</v>
      </c>
      <c r="AS359" s="8">
        <f t="shared" si="58"/>
        <v>357</v>
      </c>
      <c r="AT359" s="8">
        <v>196</v>
      </c>
      <c r="AU359" s="51">
        <f t="shared" si="55"/>
        <v>0.5490196078431373</v>
      </c>
    </row>
    <row r="360" spans="1:47" x14ac:dyDescent="0.2">
      <c r="A360" s="67">
        <v>45850</v>
      </c>
      <c r="B360" s="24" t="s">
        <v>48</v>
      </c>
      <c r="C360" s="57">
        <v>45614</v>
      </c>
      <c r="D360" s="22" t="str">
        <f t="shared" si="49"/>
        <v>Sat</v>
      </c>
      <c r="E360" s="26"/>
      <c r="F360" s="24" t="s">
        <v>45</v>
      </c>
      <c r="G360" s="24" t="s">
        <v>46</v>
      </c>
      <c r="H360" s="31" t="s">
        <v>142</v>
      </c>
      <c r="I360" s="24" t="s">
        <v>395</v>
      </c>
      <c r="J360" s="26" t="s">
        <v>121</v>
      </c>
      <c r="K360" s="22" t="s">
        <v>245</v>
      </c>
      <c r="L360" s="27">
        <v>3</v>
      </c>
      <c r="M360" s="27"/>
      <c r="N360" s="27"/>
      <c r="O360" s="27"/>
      <c r="P360" s="27"/>
      <c r="Q360" s="27"/>
      <c r="R360" s="23">
        <v>1.95</v>
      </c>
      <c r="S360" s="26" t="s">
        <v>50</v>
      </c>
      <c r="T360" s="27" t="str">
        <f t="shared" si="50"/>
        <v>0.00</v>
      </c>
      <c r="U360" s="27">
        <f t="shared" si="51"/>
        <v>-3</v>
      </c>
      <c r="V360" s="23">
        <f t="shared" si="56"/>
        <v>49.459999999999916</v>
      </c>
      <c r="W360" s="20">
        <f t="shared" si="57"/>
        <v>827.91</v>
      </c>
      <c r="X360" s="21">
        <f t="shared" si="52"/>
        <v>5.9740793081373478E-2</v>
      </c>
      <c r="Y360" s="49">
        <f t="shared" si="53"/>
        <v>0.49459999999999915</v>
      </c>
      <c r="Z360" s="48">
        <f t="shared" si="54"/>
        <v>4945.9999999999918</v>
      </c>
      <c r="AA360" s="24" t="s">
        <v>50</v>
      </c>
      <c r="AS360" s="8">
        <f t="shared" si="58"/>
        <v>358</v>
      </c>
      <c r="AT360" s="8">
        <v>196</v>
      </c>
      <c r="AU360" s="51">
        <f t="shared" si="55"/>
        <v>0.54748603351955305</v>
      </c>
    </row>
    <row r="361" spans="1:47" x14ac:dyDescent="0.2">
      <c r="A361" s="67">
        <v>45851</v>
      </c>
      <c r="B361" s="24" t="s">
        <v>48</v>
      </c>
      <c r="C361" s="57">
        <v>45615</v>
      </c>
      <c r="D361" s="22" t="str">
        <f t="shared" si="49"/>
        <v>Sun</v>
      </c>
      <c r="E361" s="26"/>
      <c r="F361" s="24" t="s">
        <v>45</v>
      </c>
      <c r="G361" s="24" t="s">
        <v>46</v>
      </c>
      <c r="H361" s="31" t="s">
        <v>142</v>
      </c>
      <c r="I361" s="24" t="s">
        <v>119</v>
      </c>
      <c r="J361" s="26" t="s">
        <v>118</v>
      </c>
      <c r="K361" s="22">
        <v>9.5</v>
      </c>
      <c r="L361" s="27">
        <v>2</v>
      </c>
      <c r="M361" s="27"/>
      <c r="N361" s="27"/>
      <c r="O361" s="27"/>
      <c r="P361" s="27"/>
      <c r="Q361" s="27"/>
      <c r="R361" s="23">
        <v>1.9</v>
      </c>
      <c r="S361" s="26" t="s">
        <v>50</v>
      </c>
      <c r="T361" s="27" t="str">
        <f t="shared" si="50"/>
        <v>0.00</v>
      </c>
      <c r="U361" s="27">
        <f t="shared" si="51"/>
        <v>-2</v>
      </c>
      <c r="V361" s="23">
        <f t="shared" si="56"/>
        <v>47.459999999999916</v>
      </c>
      <c r="W361" s="20">
        <f t="shared" si="57"/>
        <v>829.91</v>
      </c>
      <c r="X361" s="21">
        <f t="shared" si="52"/>
        <v>5.7186923883312549E-2</v>
      </c>
      <c r="Y361" s="49">
        <f t="shared" si="53"/>
        <v>0.47459999999999913</v>
      </c>
      <c r="Z361" s="48">
        <f t="shared" si="54"/>
        <v>4745.9999999999918</v>
      </c>
      <c r="AA361" s="24" t="s">
        <v>50</v>
      </c>
      <c r="AS361" s="8">
        <f t="shared" si="58"/>
        <v>359</v>
      </c>
      <c r="AT361" s="8">
        <v>196</v>
      </c>
      <c r="AU361" s="51">
        <f t="shared" si="55"/>
        <v>0.54596100278551529</v>
      </c>
    </row>
    <row r="362" spans="1:47" x14ac:dyDescent="0.2">
      <c r="A362" s="67">
        <v>45851</v>
      </c>
      <c r="B362" s="24" t="s">
        <v>48</v>
      </c>
      <c r="C362" s="57">
        <v>45615</v>
      </c>
      <c r="D362" s="22" t="str">
        <f t="shared" si="49"/>
        <v>Sun</v>
      </c>
      <c r="E362" s="26"/>
      <c r="F362" s="24" t="s">
        <v>45</v>
      </c>
      <c r="G362" s="24" t="s">
        <v>46</v>
      </c>
      <c r="H362" s="31" t="s">
        <v>142</v>
      </c>
      <c r="I362" s="24" t="s">
        <v>103</v>
      </c>
      <c r="J362" s="26" t="s">
        <v>58</v>
      </c>
      <c r="K362" s="22">
        <v>10.5</v>
      </c>
      <c r="L362" s="27">
        <v>2</v>
      </c>
      <c r="M362" s="27"/>
      <c r="N362" s="27"/>
      <c r="O362" s="27"/>
      <c r="P362" s="27"/>
      <c r="Q362" s="27"/>
      <c r="R362" s="23">
        <v>1.9</v>
      </c>
      <c r="S362" s="26" t="s">
        <v>50</v>
      </c>
      <c r="T362" s="27" t="str">
        <f t="shared" si="50"/>
        <v>0.00</v>
      </c>
      <c r="U362" s="27">
        <f t="shared" si="51"/>
        <v>-2</v>
      </c>
      <c r="V362" s="23">
        <f t="shared" si="56"/>
        <v>45.459999999999916</v>
      </c>
      <c r="W362" s="20">
        <f t="shared" si="57"/>
        <v>831.91</v>
      </c>
      <c r="X362" s="21">
        <f t="shared" si="52"/>
        <v>5.4645334230866219E-2</v>
      </c>
      <c r="Y362" s="49">
        <f t="shared" si="53"/>
        <v>0.45459999999999917</v>
      </c>
      <c r="Z362" s="48">
        <f t="shared" si="54"/>
        <v>4545.9999999999918</v>
      </c>
      <c r="AA362" s="24" t="s">
        <v>50</v>
      </c>
      <c r="AS362" s="8">
        <f t="shared" si="58"/>
        <v>360</v>
      </c>
      <c r="AT362" s="8">
        <v>196</v>
      </c>
      <c r="AU362" s="51">
        <f t="shared" si="55"/>
        <v>0.5444444444444444</v>
      </c>
    </row>
    <row r="363" spans="1:47" x14ac:dyDescent="0.2">
      <c r="A363" s="67">
        <v>45851</v>
      </c>
      <c r="B363" s="24" t="s">
        <v>48</v>
      </c>
      <c r="C363" s="57">
        <v>45615</v>
      </c>
      <c r="D363" s="22" t="str">
        <f t="shared" si="49"/>
        <v>Sun</v>
      </c>
      <c r="E363" s="26"/>
      <c r="F363" s="24" t="s">
        <v>45</v>
      </c>
      <c r="G363" s="24" t="s">
        <v>46</v>
      </c>
      <c r="H363" s="31" t="s">
        <v>142</v>
      </c>
      <c r="I363" s="24" t="s">
        <v>396</v>
      </c>
      <c r="J363" s="26" t="s">
        <v>121</v>
      </c>
      <c r="K363" s="22" t="s">
        <v>246</v>
      </c>
      <c r="L363" s="27">
        <v>2</v>
      </c>
      <c r="M363" s="27"/>
      <c r="N363" s="27"/>
      <c r="O363" s="27"/>
      <c r="P363" s="27"/>
      <c r="Q363" s="27"/>
      <c r="R363" s="23">
        <v>1.9</v>
      </c>
      <c r="S363" s="26" t="s">
        <v>50</v>
      </c>
      <c r="T363" s="27" t="str">
        <f t="shared" si="50"/>
        <v>0.00</v>
      </c>
      <c r="U363" s="27">
        <f t="shared" si="51"/>
        <v>-2</v>
      </c>
      <c r="V363" s="23">
        <f t="shared" si="56"/>
        <v>43.459999999999916</v>
      </c>
      <c r="W363" s="20">
        <f t="shared" si="57"/>
        <v>833.91</v>
      </c>
      <c r="X363" s="21">
        <f t="shared" si="52"/>
        <v>5.2115935772445367E-2</v>
      </c>
      <c r="Y363" s="49">
        <f t="shared" si="53"/>
        <v>0.43459999999999915</v>
      </c>
      <c r="Z363" s="48">
        <f t="shared" si="54"/>
        <v>4345.9999999999918</v>
      </c>
      <c r="AA363" s="24" t="s">
        <v>50</v>
      </c>
      <c r="AS363" s="8">
        <f t="shared" si="58"/>
        <v>361</v>
      </c>
      <c r="AT363" s="8">
        <v>196</v>
      </c>
      <c r="AU363" s="51">
        <f t="shared" si="55"/>
        <v>0.54293628808864269</v>
      </c>
    </row>
    <row r="364" spans="1:47" x14ac:dyDescent="0.2">
      <c r="A364" s="67">
        <v>45855</v>
      </c>
      <c r="B364" s="24" t="s">
        <v>48</v>
      </c>
      <c r="C364" s="57">
        <v>45616</v>
      </c>
      <c r="D364" s="22" t="str">
        <f t="shared" si="49"/>
        <v>Thu</v>
      </c>
      <c r="E364" s="26"/>
      <c r="F364" s="24" t="s">
        <v>45</v>
      </c>
      <c r="G364" s="24" t="s">
        <v>46</v>
      </c>
      <c r="H364" s="31" t="s">
        <v>147</v>
      </c>
      <c r="I364" s="24" t="s">
        <v>397</v>
      </c>
      <c r="J364" s="26" t="s">
        <v>121</v>
      </c>
      <c r="K364" s="22" t="s">
        <v>245</v>
      </c>
      <c r="L364" s="27">
        <v>1</v>
      </c>
      <c r="M364" s="27"/>
      <c r="N364" s="27"/>
      <c r="O364" s="27"/>
      <c r="P364" s="27"/>
      <c r="Q364" s="27"/>
      <c r="R364" s="23">
        <v>1.9</v>
      </c>
      <c r="S364" s="26" t="s">
        <v>50</v>
      </c>
      <c r="T364" s="27" t="str">
        <f t="shared" si="50"/>
        <v>0.00</v>
      </c>
      <c r="U364" s="27">
        <f t="shared" si="51"/>
        <v>-1</v>
      </c>
      <c r="V364" s="23">
        <f t="shared" si="56"/>
        <v>42.459999999999916</v>
      </c>
      <c r="W364" s="20">
        <f t="shared" si="57"/>
        <v>834.91</v>
      </c>
      <c r="X364" s="21">
        <f t="shared" si="52"/>
        <v>5.0855780862607849E-2</v>
      </c>
      <c r="Y364" s="49">
        <f t="shared" si="53"/>
        <v>0.42459999999999914</v>
      </c>
      <c r="Z364" s="48">
        <f t="shared" si="54"/>
        <v>4245.9999999999918</v>
      </c>
      <c r="AA364" s="26" t="s">
        <v>50</v>
      </c>
      <c r="AS364" s="8">
        <f t="shared" si="58"/>
        <v>362</v>
      </c>
      <c r="AT364" s="8">
        <v>196</v>
      </c>
      <c r="AU364" s="51">
        <f t="shared" si="55"/>
        <v>0.54143646408839774</v>
      </c>
    </row>
    <row r="365" spans="1:47" x14ac:dyDescent="0.2">
      <c r="A365" s="67">
        <v>45856</v>
      </c>
      <c r="B365" s="24" t="s">
        <v>48</v>
      </c>
      <c r="C365" s="57">
        <v>45617</v>
      </c>
      <c r="D365" s="22" t="str">
        <f t="shared" si="49"/>
        <v>Fri</v>
      </c>
      <c r="E365" s="26"/>
      <c r="F365" s="24" t="s">
        <v>45</v>
      </c>
      <c r="G365" s="24" t="s">
        <v>46</v>
      </c>
      <c r="H365" s="31" t="s">
        <v>147</v>
      </c>
      <c r="I365" s="50" t="s">
        <v>398</v>
      </c>
      <c r="J365" s="26" t="s">
        <v>121</v>
      </c>
      <c r="K365" s="22" t="s">
        <v>246</v>
      </c>
      <c r="L365" s="27">
        <v>1</v>
      </c>
      <c r="M365" s="27"/>
      <c r="N365" s="27"/>
      <c r="O365" s="27"/>
      <c r="P365" s="27"/>
      <c r="Q365" s="27"/>
      <c r="R365" s="23">
        <v>1.9</v>
      </c>
      <c r="S365" s="26" t="s">
        <v>53</v>
      </c>
      <c r="T365" s="27">
        <f t="shared" si="50"/>
        <v>1.9</v>
      </c>
      <c r="U365" s="27">
        <f t="shared" si="51"/>
        <v>0.89999999999999991</v>
      </c>
      <c r="V365" s="23">
        <f t="shared" si="56"/>
        <v>43.359999999999914</v>
      </c>
      <c r="W365" s="20">
        <f t="shared" si="57"/>
        <v>835.91</v>
      </c>
      <c r="X365" s="21">
        <f t="shared" si="52"/>
        <v>5.1871612972688344E-2</v>
      </c>
      <c r="Y365" s="49">
        <f t="shared" si="53"/>
        <v>0.43359999999999915</v>
      </c>
      <c r="Z365" s="48">
        <f t="shared" si="54"/>
        <v>4335.9999999999918</v>
      </c>
      <c r="AA365" s="26" t="s">
        <v>53</v>
      </c>
      <c r="AS365" s="8">
        <f t="shared" si="58"/>
        <v>363</v>
      </c>
      <c r="AT365" s="8">
        <v>197</v>
      </c>
      <c r="AU365" s="51">
        <f t="shared" si="55"/>
        <v>0.54269972451790638</v>
      </c>
    </row>
    <row r="366" spans="1:47" x14ac:dyDescent="0.2">
      <c r="A366" s="67">
        <v>45856</v>
      </c>
      <c r="B366" s="24" t="s">
        <v>48</v>
      </c>
      <c r="C366" s="57">
        <v>45617</v>
      </c>
      <c r="D366" s="22" t="str">
        <f t="shared" si="49"/>
        <v>Fri</v>
      </c>
      <c r="E366" s="26"/>
      <c r="F366" s="24" t="s">
        <v>45</v>
      </c>
      <c r="G366" s="24" t="s">
        <v>46</v>
      </c>
      <c r="H366" s="31" t="s">
        <v>147</v>
      </c>
      <c r="I366" s="24" t="s">
        <v>399</v>
      </c>
      <c r="J366" s="26" t="s">
        <v>118</v>
      </c>
      <c r="K366" s="22">
        <v>9.5</v>
      </c>
      <c r="L366" s="27">
        <v>2</v>
      </c>
      <c r="M366" s="27"/>
      <c r="N366" s="27"/>
      <c r="O366" s="27"/>
      <c r="P366" s="27"/>
      <c r="Q366" s="27"/>
      <c r="R366" s="23">
        <v>1.9</v>
      </c>
      <c r="S366" s="26" t="s">
        <v>50</v>
      </c>
      <c r="T366" s="27" t="str">
        <f t="shared" si="50"/>
        <v>0.00</v>
      </c>
      <c r="U366" s="27">
        <f t="shared" si="51"/>
        <v>-2</v>
      </c>
      <c r="V366" s="23">
        <f t="shared" si="56"/>
        <v>41.359999999999914</v>
      </c>
      <c r="W366" s="20">
        <f t="shared" si="57"/>
        <v>837.91</v>
      </c>
      <c r="X366" s="21">
        <f t="shared" si="52"/>
        <v>4.9360909882922889E-2</v>
      </c>
      <c r="Y366" s="49">
        <f t="shared" si="53"/>
        <v>0.41359999999999914</v>
      </c>
      <c r="Z366" s="48">
        <f t="shared" si="54"/>
        <v>4135.9999999999918</v>
      </c>
      <c r="AA366" s="26" t="s">
        <v>50</v>
      </c>
      <c r="AS366" s="8">
        <f t="shared" si="58"/>
        <v>364</v>
      </c>
      <c r="AT366" s="8">
        <v>197</v>
      </c>
      <c r="AU366" s="51">
        <f t="shared" si="55"/>
        <v>0.54120879120879117</v>
      </c>
    </row>
    <row r="367" spans="1:47" x14ac:dyDescent="0.2">
      <c r="A367" s="67">
        <v>45856</v>
      </c>
      <c r="B367" s="24" t="s">
        <v>48</v>
      </c>
      <c r="C367" s="57">
        <v>45617</v>
      </c>
      <c r="D367" s="22" t="str">
        <f t="shared" si="49"/>
        <v>Fri</v>
      </c>
      <c r="E367" s="26"/>
      <c r="F367" s="24" t="s">
        <v>45</v>
      </c>
      <c r="G367" s="24" t="s">
        <v>46</v>
      </c>
      <c r="H367" s="31" t="s">
        <v>147</v>
      </c>
      <c r="I367" s="50" t="s">
        <v>400</v>
      </c>
      <c r="J367" s="26" t="s">
        <v>121</v>
      </c>
      <c r="K367" s="22" t="s">
        <v>245</v>
      </c>
      <c r="L367" s="27">
        <v>2</v>
      </c>
      <c r="M367" s="27"/>
      <c r="N367" s="27"/>
      <c r="O367" s="27"/>
      <c r="P367" s="27"/>
      <c r="Q367" s="27"/>
      <c r="R367" s="23">
        <v>1.9</v>
      </c>
      <c r="S367" s="26" t="s">
        <v>53</v>
      </c>
      <c r="T367" s="27">
        <f t="shared" si="50"/>
        <v>3.8</v>
      </c>
      <c r="U367" s="27">
        <f t="shared" si="51"/>
        <v>1.7999999999999998</v>
      </c>
      <c r="V367" s="23">
        <f t="shared" si="56"/>
        <v>43.159999999999911</v>
      </c>
      <c r="W367" s="20">
        <f t="shared" si="57"/>
        <v>839.91</v>
      </c>
      <c r="X367" s="21">
        <f t="shared" si="52"/>
        <v>5.1386458072888656E-2</v>
      </c>
      <c r="Y367" s="49">
        <f t="shared" si="53"/>
        <v>0.4315999999999991</v>
      </c>
      <c r="Z367" s="48">
        <f t="shared" si="54"/>
        <v>4315.9999999999909</v>
      </c>
      <c r="AA367" s="26" t="s">
        <v>53</v>
      </c>
      <c r="AS367" s="8">
        <f t="shared" si="58"/>
        <v>365</v>
      </c>
      <c r="AT367" s="8">
        <v>198</v>
      </c>
      <c r="AU367" s="51">
        <f t="shared" si="55"/>
        <v>0.54246575342465753</v>
      </c>
    </row>
    <row r="368" spans="1:47" x14ac:dyDescent="0.2">
      <c r="A368" s="67">
        <v>45857</v>
      </c>
      <c r="B368" s="24" t="s">
        <v>48</v>
      </c>
      <c r="C368" s="57">
        <v>45618</v>
      </c>
      <c r="D368" s="22" t="str">
        <f t="shared" si="49"/>
        <v>Sat</v>
      </c>
      <c r="E368" s="26"/>
      <c r="F368" s="24" t="s">
        <v>45</v>
      </c>
      <c r="G368" s="24" t="s">
        <v>46</v>
      </c>
      <c r="H368" s="31" t="s">
        <v>147</v>
      </c>
      <c r="I368" s="50" t="s">
        <v>401</v>
      </c>
      <c r="J368" s="26" t="s">
        <v>121</v>
      </c>
      <c r="K368" s="22" t="s">
        <v>246</v>
      </c>
      <c r="L368" s="27">
        <v>1</v>
      </c>
      <c r="M368" s="27"/>
      <c r="N368" s="27"/>
      <c r="O368" s="27"/>
      <c r="P368" s="27"/>
      <c r="Q368" s="27"/>
      <c r="R368" s="23">
        <v>1.9</v>
      </c>
      <c r="S368" s="26" t="s">
        <v>53</v>
      </c>
      <c r="T368" s="27">
        <f t="shared" si="50"/>
        <v>1.9</v>
      </c>
      <c r="U368" s="27">
        <f t="shared" si="51"/>
        <v>0.89999999999999991</v>
      </c>
      <c r="V368" s="23">
        <f t="shared" si="56"/>
        <v>44.05999999999991</v>
      </c>
      <c r="W368" s="20">
        <f t="shared" si="57"/>
        <v>840.91</v>
      </c>
      <c r="X368" s="21">
        <f t="shared" si="52"/>
        <v>5.2395619031763103E-2</v>
      </c>
      <c r="Y368" s="49">
        <f t="shared" si="53"/>
        <v>0.4405999999999991</v>
      </c>
      <c r="Z368" s="48">
        <f t="shared" si="54"/>
        <v>4405.9999999999909</v>
      </c>
      <c r="AA368" s="26" t="s">
        <v>53</v>
      </c>
      <c r="AS368" s="8">
        <f t="shared" si="58"/>
        <v>366</v>
      </c>
      <c r="AT368" s="8">
        <v>198</v>
      </c>
      <c r="AU368" s="51">
        <f t="shared" si="55"/>
        <v>0.54098360655737709</v>
      </c>
    </row>
    <row r="369" spans="1:47" x14ac:dyDescent="0.2">
      <c r="A369" s="67">
        <v>45857</v>
      </c>
      <c r="B369" s="24" t="s">
        <v>48</v>
      </c>
      <c r="C369" s="57">
        <v>45618</v>
      </c>
      <c r="D369" s="22" t="str">
        <f t="shared" si="49"/>
        <v>Sat</v>
      </c>
      <c r="E369" s="26"/>
      <c r="F369" s="24" t="s">
        <v>45</v>
      </c>
      <c r="G369" s="24" t="s">
        <v>46</v>
      </c>
      <c r="H369" s="31" t="s">
        <v>147</v>
      </c>
      <c r="I369" s="50" t="s">
        <v>402</v>
      </c>
      <c r="J369" s="26" t="s">
        <v>121</v>
      </c>
      <c r="K369" s="22" t="s">
        <v>245</v>
      </c>
      <c r="L369" s="27">
        <v>1</v>
      </c>
      <c r="M369" s="27"/>
      <c r="N369" s="27"/>
      <c r="O369" s="27"/>
      <c r="P369" s="27"/>
      <c r="Q369" s="27"/>
      <c r="R369" s="23">
        <v>1.9</v>
      </c>
      <c r="S369" s="26" t="s">
        <v>53</v>
      </c>
      <c r="T369" s="27">
        <f t="shared" si="50"/>
        <v>1.9</v>
      </c>
      <c r="U369" s="27">
        <f t="shared" si="51"/>
        <v>0.89999999999999991</v>
      </c>
      <c r="V369" s="23">
        <f t="shared" si="56"/>
        <v>44.959999999999908</v>
      </c>
      <c r="W369" s="20">
        <f t="shared" si="57"/>
        <v>841.91</v>
      </c>
      <c r="X369" s="21">
        <f t="shared" si="52"/>
        <v>5.3402382677483234E-2</v>
      </c>
      <c r="Y369" s="49">
        <f t="shared" si="53"/>
        <v>0.44959999999999911</v>
      </c>
      <c r="Z369" s="48">
        <f t="shared" si="54"/>
        <v>4495.9999999999909</v>
      </c>
      <c r="AA369" s="26" t="s">
        <v>53</v>
      </c>
      <c r="AS369" s="8">
        <f t="shared" si="58"/>
        <v>367</v>
      </c>
      <c r="AT369" s="8">
        <v>199</v>
      </c>
      <c r="AU369" s="51">
        <f t="shared" si="55"/>
        <v>0.54223433242506813</v>
      </c>
    </row>
    <row r="370" spans="1:47" x14ac:dyDescent="0.2">
      <c r="A370" s="67">
        <v>45857</v>
      </c>
      <c r="B370" s="24" t="s">
        <v>48</v>
      </c>
      <c r="C370" s="57">
        <v>45618</v>
      </c>
      <c r="D370" s="22" t="str">
        <f t="shared" si="49"/>
        <v>Sat</v>
      </c>
      <c r="E370" s="26"/>
      <c r="F370" s="24" t="s">
        <v>45</v>
      </c>
      <c r="G370" s="24" t="s">
        <v>188</v>
      </c>
      <c r="H370" s="31" t="s">
        <v>403</v>
      </c>
      <c r="I370" s="24" t="s">
        <v>189</v>
      </c>
      <c r="J370" s="26" t="s">
        <v>224</v>
      </c>
      <c r="K370" s="22">
        <v>-16.5</v>
      </c>
      <c r="L370" s="27">
        <v>2</v>
      </c>
      <c r="M370" s="27"/>
      <c r="N370" s="27"/>
      <c r="O370" s="27"/>
      <c r="P370" s="27"/>
      <c r="Q370" s="27"/>
      <c r="R370" s="23">
        <v>1.9</v>
      </c>
      <c r="S370" s="26" t="s">
        <v>50</v>
      </c>
      <c r="T370" s="27" t="str">
        <f t="shared" si="50"/>
        <v>0.00</v>
      </c>
      <c r="U370" s="27">
        <f t="shared" si="51"/>
        <v>-2</v>
      </c>
      <c r="V370" s="23">
        <f t="shared" si="56"/>
        <v>42.959999999999908</v>
      </c>
      <c r="W370" s="20">
        <f t="shared" si="57"/>
        <v>843.91</v>
      </c>
      <c r="X370" s="21">
        <f t="shared" si="52"/>
        <v>5.0905902288158583E-2</v>
      </c>
      <c r="Y370" s="49">
        <f t="shared" si="53"/>
        <v>0.42959999999999909</v>
      </c>
      <c r="Z370" s="48">
        <f t="shared" si="54"/>
        <v>4295.9999999999909</v>
      </c>
      <c r="AA370" s="26" t="s">
        <v>50</v>
      </c>
      <c r="AS370" s="8">
        <f t="shared" si="58"/>
        <v>368</v>
      </c>
      <c r="AT370" s="8">
        <v>200</v>
      </c>
      <c r="AU370" s="51">
        <f t="shared" si="55"/>
        <v>0.54347826086956519</v>
      </c>
    </row>
    <row r="371" spans="1:47" x14ac:dyDescent="0.2">
      <c r="A371" s="67">
        <v>45857</v>
      </c>
      <c r="B371" s="24" t="s">
        <v>48</v>
      </c>
      <c r="C371" s="57">
        <v>45618</v>
      </c>
      <c r="D371" s="22" t="str">
        <f t="shared" si="49"/>
        <v>Sat</v>
      </c>
      <c r="E371" s="26"/>
      <c r="F371" s="24" t="s">
        <v>45</v>
      </c>
      <c r="G371" s="24" t="s">
        <v>188</v>
      </c>
      <c r="H371" s="31" t="s">
        <v>403</v>
      </c>
      <c r="I371" s="24" t="s">
        <v>404</v>
      </c>
      <c r="J371" s="26" t="s">
        <v>45</v>
      </c>
      <c r="K371" s="22">
        <v>-10.5</v>
      </c>
      <c r="L371" s="27">
        <v>3</v>
      </c>
      <c r="M371" s="27"/>
      <c r="N371" s="27"/>
      <c r="O371" s="27"/>
      <c r="P371" s="27"/>
      <c r="Q371" s="27"/>
      <c r="R371" s="23">
        <v>1.9</v>
      </c>
      <c r="S371" s="26" t="s">
        <v>50</v>
      </c>
      <c r="T371" s="27" t="str">
        <f t="shared" si="50"/>
        <v>0.00</v>
      </c>
      <c r="U371" s="27">
        <f t="shared" si="51"/>
        <v>-3</v>
      </c>
      <c r="V371" s="23">
        <f t="shared" si="56"/>
        <v>39.959999999999908</v>
      </c>
      <c r="W371" s="20">
        <f t="shared" si="57"/>
        <v>846.91</v>
      </c>
      <c r="X371" s="21">
        <f t="shared" si="52"/>
        <v>4.718328984189573E-2</v>
      </c>
      <c r="Y371" s="49">
        <f t="shared" si="53"/>
        <v>0.39959999999999907</v>
      </c>
      <c r="Z371" s="48">
        <f t="shared" si="54"/>
        <v>3995.9999999999909</v>
      </c>
      <c r="AA371" s="26" t="s">
        <v>50</v>
      </c>
      <c r="AS371" s="8">
        <f t="shared" si="58"/>
        <v>369</v>
      </c>
      <c r="AT371" s="8">
        <v>200</v>
      </c>
      <c r="AU371" s="51">
        <f t="shared" si="55"/>
        <v>0.54200542005420049</v>
      </c>
    </row>
    <row r="372" spans="1:47" x14ac:dyDescent="0.2">
      <c r="A372" s="67">
        <v>45858</v>
      </c>
      <c r="B372" s="24" t="s">
        <v>48</v>
      </c>
      <c r="C372" s="57">
        <v>45619</v>
      </c>
      <c r="D372" s="22" t="str">
        <f t="shared" si="49"/>
        <v>Sun</v>
      </c>
      <c r="E372" s="26"/>
      <c r="F372" s="24" t="s">
        <v>45</v>
      </c>
      <c r="G372" s="24" t="s">
        <v>46</v>
      </c>
      <c r="H372" s="31" t="s">
        <v>147</v>
      </c>
      <c r="I372" s="50" t="s">
        <v>90</v>
      </c>
      <c r="J372" s="26" t="s">
        <v>65</v>
      </c>
      <c r="K372" s="22">
        <v>5.5</v>
      </c>
      <c r="L372" s="27">
        <v>2</v>
      </c>
      <c r="M372" s="27"/>
      <c r="N372" s="27"/>
      <c r="O372" s="27"/>
      <c r="P372" s="27"/>
      <c r="Q372" s="27"/>
      <c r="R372" s="23">
        <v>1.9</v>
      </c>
      <c r="S372" s="26" t="s">
        <v>53</v>
      </c>
      <c r="T372" s="27">
        <f t="shared" si="50"/>
        <v>3.8</v>
      </c>
      <c r="U372" s="27">
        <f t="shared" si="51"/>
        <v>1.7999999999999998</v>
      </c>
      <c r="V372" s="23">
        <f t="shared" si="56"/>
        <v>41.759999999999906</v>
      </c>
      <c r="W372" s="20">
        <f t="shared" si="57"/>
        <v>848.91</v>
      </c>
      <c r="X372" s="21">
        <f t="shared" si="52"/>
        <v>4.9192493903947303E-2</v>
      </c>
      <c r="Y372" s="49">
        <f t="shared" si="53"/>
        <v>0.41759999999999908</v>
      </c>
      <c r="Z372" s="48">
        <f t="shared" si="54"/>
        <v>4175.9999999999909</v>
      </c>
      <c r="AA372" s="26" t="s">
        <v>53</v>
      </c>
      <c r="AS372" s="8">
        <f t="shared" si="58"/>
        <v>370</v>
      </c>
      <c r="AU372" s="51">
        <f t="shared" si="55"/>
        <v>0</v>
      </c>
    </row>
    <row r="373" spans="1:47" x14ac:dyDescent="0.2">
      <c r="A373" s="67">
        <v>45858</v>
      </c>
      <c r="B373" s="24" t="s">
        <v>48</v>
      </c>
      <c r="C373" s="57">
        <v>45619</v>
      </c>
      <c r="D373" s="22" t="str">
        <f t="shared" si="49"/>
        <v>Sun</v>
      </c>
      <c r="E373" s="26"/>
      <c r="F373" s="24" t="s">
        <v>45</v>
      </c>
      <c r="G373" s="24" t="s">
        <v>46</v>
      </c>
      <c r="H373" s="31" t="s">
        <v>147</v>
      </c>
      <c r="I373" s="50" t="s">
        <v>422</v>
      </c>
      <c r="J373" s="26" t="s">
        <v>121</v>
      </c>
      <c r="K373" s="22" t="s">
        <v>245</v>
      </c>
      <c r="L373" s="27">
        <v>2</v>
      </c>
      <c r="M373" s="27"/>
      <c r="N373" s="27"/>
      <c r="O373" s="27"/>
      <c r="P373" s="27"/>
      <c r="Q373" s="27"/>
      <c r="R373" s="23">
        <v>1.9</v>
      </c>
      <c r="S373" s="26" t="s">
        <v>53</v>
      </c>
      <c r="T373" s="27">
        <f t="shared" si="50"/>
        <v>3.8</v>
      </c>
      <c r="U373" s="27">
        <f t="shared" si="51"/>
        <v>1.7999999999999998</v>
      </c>
      <c r="V373" s="23">
        <f t="shared" si="56"/>
        <v>43.559999999999903</v>
      </c>
      <c r="W373" s="20">
        <f t="shared" si="57"/>
        <v>850.91</v>
      </c>
      <c r="X373" s="21">
        <f t="shared" si="52"/>
        <v>5.1192252999729591E-2</v>
      </c>
      <c r="Y373" s="49">
        <f t="shared" si="53"/>
        <v>0.43559999999999904</v>
      </c>
      <c r="Z373" s="48">
        <f t="shared" si="54"/>
        <v>4355.99999999999</v>
      </c>
      <c r="AA373" s="26" t="s">
        <v>53</v>
      </c>
      <c r="AS373" s="8">
        <f t="shared" si="58"/>
        <v>371</v>
      </c>
      <c r="AU373" s="51">
        <f t="shared" si="55"/>
        <v>0</v>
      </c>
    </row>
    <row r="374" spans="1:47" x14ac:dyDescent="0.2">
      <c r="A374" s="67">
        <v>45858</v>
      </c>
      <c r="B374" s="24" t="s">
        <v>48</v>
      </c>
      <c r="C374" s="57"/>
      <c r="D374" s="22" t="str">
        <f t="shared" si="49"/>
        <v>Sun</v>
      </c>
      <c r="E374" s="26"/>
      <c r="F374" s="24" t="s">
        <v>45</v>
      </c>
      <c r="G374" s="24" t="s">
        <v>235</v>
      </c>
      <c r="H374" s="31" t="s">
        <v>235</v>
      </c>
      <c r="I374" s="24" t="s">
        <v>406</v>
      </c>
      <c r="J374" s="26" t="s">
        <v>405</v>
      </c>
      <c r="K374" s="22" t="s">
        <v>407</v>
      </c>
      <c r="L374" s="27">
        <v>7</v>
      </c>
      <c r="M374" s="27"/>
      <c r="N374" s="27"/>
      <c r="O374" s="27"/>
      <c r="P374" s="27"/>
      <c r="Q374" s="27"/>
      <c r="R374" s="23">
        <f>1.43/4</f>
        <v>0.35749999999999998</v>
      </c>
      <c r="S374" s="26" t="s">
        <v>53</v>
      </c>
      <c r="T374" s="27">
        <f t="shared" si="50"/>
        <v>2.5</v>
      </c>
      <c r="U374" s="27">
        <f t="shared" si="51"/>
        <v>-4.5</v>
      </c>
      <c r="V374" s="23">
        <f t="shared" si="56"/>
        <v>39.059999999999903</v>
      </c>
      <c r="W374" s="20">
        <f t="shared" si="57"/>
        <v>857.91</v>
      </c>
      <c r="X374" s="21">
        <f t="shared" si="52"/>
        <v>4.552925132006843E-2</v>
      </c>
      <c r="Y374" s="49">
        <f t="shared" si="53"/>
        <v>0.390599999999999</v>
      </c>
      <c r="Z374" s="48">
        <f t="shared" si="54"/>
        <v>3905.9999999999905</v>
      </c>
      <c r="AA374" s="26" t="s">
        <v>53</v>
      </c>
      <c r="AS374" s="8">
        <f t="shared" si="58"/>
        <v>372</v>
      </c>
      <c r="AT374" s="8">
        <v>201</v>
      </c>
      <c r="AU374" s="51">
        <f t="shared" si="55"/>
        <v>0.54032258064516125</v>
      </c>
    </row>
    <row r="375" spans="1:47" x14ac:dyDescent="0.2">
      <c r="A375" s="67">
        <v>45858</v>
      </c>
      <c r="B375" s="24" t="s">
        <v>48</v>
      </c>
      <c r="C375" s="57"/>
      <c r="D375" s="22" t="str">
        <f t="shared" si="49"/>
        <v>Sun</v>
      </c>
      <c r="F375" s="24" t="s">
        <v>45</v>
      </c>
      <c r="G375" s="24" t="s">
        <v>235</v>
      </c>
      <c r="H375" s="31" t="s">
        <v>235</v>
      </c>
      <c r="I375" s="50" t="s">
        <v>408</v>
      </c>
      <c r="J375" s="26" t="s">
        <v>409</v>
      </c>
      <c r="K375" s="22" t="s">
        <v>407</v>
      </c>
      <c r="L375" s="27">
        <v>3</v>
      </c>
      <c r="M375" s="27"/>
      <c r="N375" s="27"/>
      <c r="O375" s="27"/>
      <c r="P375" s="27"/>
      <c r="Q375" s="27"/>
      <c r="R375" s="23">
        <v>2.38</v>
      </c>
      <c r="S375" s="26" t="s">
        <v>53</v>
      </c>
      <c r="T375" s="27">
        <f t="shared" si="50"/>
        <v>7.14</v>
      </c>
      <c r="U375" s="27">
        <f t="shared" si="51"/>
        <v>4.1399999999999997</v>
      </c>
      <c r="V375" s="23">
        <f t="shared" si="56"/>
        <v>43.199999999999903</v>
      </c>
      <c r="W375" s="20">
        <f t="shared" si="57"/>
        <v>860.91</v>
      </c>
      <c r="X375" s="21">
        <f t="shared" si="52"/>
        <v>5.0179461267728223E-2</v>
      </c>
      <c r="Y375" s="49">
        <f t="shared" si="53"/>
        <v>0.43199999999999905</v>
      </c>
      <c r="Z375" s="48">
        <f t="shared" si="54"/>
        <v>4319.99999999999</v>
      </c>
      <c r="AA375" s="26" t="s">
        <v>53</v>
      </c>
      <c r="AS375" s="8">
        <f t="shared" si="58"/>
        <v>373</v>
      </c>
      <c r="AT375" s="8">
        <v>202</v>
      </c>
      <c r="AU375" s="51">
        <f t="shared" si="55"/>
        <v>0.54155495978552282</v>
      </c>
    </row>
    <row r="376" spans="1:47" x14ac:dyDescent="0.2">
      <c r="A376" s="67">
        <v>45858</v>
      </c>
      <c r="B376" s="24" t="s">
        <v>48</v>
      </c>
      <c r="C376" s="57"/>
      <c r="D376" s="22" t="str">
        <f t="shared" si="49"/>
        <v>Sun</v>
      </c>
      <c r="F376" s="24" t="s">
        <v>45</v>
      </c>
      <c r="G376" s="24" t="s">
        <v>153</v>
      </c>
      <c r="H376" s="31" t="s">
        <v>513</v>
      </c>
      <c r="I376" s="50" t="s">
        <v>410</v>
      </c>
      <c r="J376" s="26" t="s">
        <v>411</v>
      </c>
      <c r="K376" s="22">
        <v>5.5</v>
      </c>
      <c r="L376" s="27">
        <v>3</v>
      </c>
      <c r="M376" s="27"/>
      <c r="N376" s="27"/>
      <c r="O376" s="27"/>
      <c r="P376" s="27"/>
      <c r="Q376" s="27"/>
      <c r="R376" s="23">
        <v>1.9</v>
      </c>
      <c r="S376" s="26" t="s">
        <v>53</v>
      </c>
      <c r="T376" s="27">
        <f t="shared" si="50"/>
        <v>5.7</v>
      </c>
      <c r="U376" s="27">
        <f t="shared" si="51"/>
        <v>2.7</v>
      </c>
      <c r="V376" s="23">
        <f t="shared" si="56"/>
        <v>45.899999999999906</v>
      </c>
      <c r="W376" s="20">
        <f t="shared" si="57"/>
        <v>863.91</v>
      </c>
      <c r="X376" s="21">
        <f t="shared" si="52"/>
        <v>5.3130534430669757E-2</v>
      </c>
      <c r="Y376" s="49">
        <f t="shared" si="53"/>
        <v>0.45899999999999908</v>
      </c>
      <c r="Z376" s="48">
        <f t="shared" si="54"/>
        <v>4589.9999999999909</v>
      </c>
      <c r="AA376" s="26" t="s">
        <v>53</v>
      </c>
      <c r="AS376" s="8">
        <f t="shared" si="58"/>
        <v>374</v>
      </c>
      <c r="AT376" s="8">
        <v>203</v>
      </c>
      <c r="AU376" s="51">
        <f t="shared" si="55"/>
        <v>0.54278074866310155</v>
      </c>
    </row>
    <row r="377" spans="1:47" x14ac:dyDescent="0.2">
      <c r="A377" s="67">
        <v>45858</v>
      </c>
      <c r="B377" s="24" t="s">
        <v>48</v>
      </c>
      <c r="D377" s="22" t="str">
        <f t="shared" si="49"/>
        <v>Sun</v>
      </c>
      <c r="F377" s="24" t="s">
        <v>45</v>
      </c>
      <c r="G377" s="24" t="s">
        <v>153</v>
      </c>
      <c r="H377" s="31" t="s">
        <v>513</v>
      </c>
      <c r="I377" s="50" t="s">
        <v>410</v>
      </c>
      <c r="J377" s="26" t="s">
        <v>411</v>
      </c>
      <c r="K377" s="22" t="s">
        <v>407</v>
      </c>
      <c r="L377" s="27">
        <v>1</v>
      </c>
      <c r="M377" s="27"/>
      <c r="N377" s="27"/>
      <c r="O377" s="27"/>
      <c r="P377" s="27"/>
      <c r="Q377" s="27"/>
      <c r="R377" s="23">
        <v>2.6</v>
      </c>
      <c r="S377" s="26" t="s">
        <v>53</v>
      </c>
      <c r="T377" s="27">
        <f t="shared" si="50"/>
        <v>2.6</v>
      </c>
      <c r="U377" s="27">
        <f t="shared" si="51"/>
        <v>1.6</v>
      </c>
      <c r="V377" s="23">
        <f t="shared" si="56"/>
        <v>47.499999999999908</v>
      </c>
      <c r="W377" s="20">
        <f t="shared" si="57"/>
        <v>864.91</v>
      </c>
      <c r="X377" s="21">
        <f t="shared" si="52"/>
        <v>5.4919008914222182E-2</v>
      </c>
      <c r="Y377" s="49">
        <f t="shared" si="53"/>
        <v>0.47499999999999909</v>
      </c>
      <c r="Z377" s="48">
        <f t="shared" si="54"/>
        <v>4749.9999999999909</v>
      </c>
      <c r="AA377" s="26" t="s">
        <v>53</v>
      </c>
      <c r="AS377" s="8">
        <f t="shared" si="58"/>
        <v>375</v>
      </c>
      <c r="AT377" s="8">
        <v>204</v>
      </c>
      <c r="AU377" s="51">
        <f t="shared" si="55"/>
        <v>0.54400000000000004</v>
      </c>
    </row>
    <row r="378" spans="1:47" x14ac:dyDescent="0.2">
      <c r="A378" s="67">
        <v>45858</v>
      </c>
      <c r="B378" s="24" t="s">
        <v>48</v>
      </c>
      <c r="D378" s="22" t="str">
        <f t="shared" si="49"/>
        <v>Sun</v>
      </c>
      <c r="F378" s="24" t="s">
        <v>45</v>
      </c>
      <c r="G378" s="24" t="s">
        <v>153</v>
      </c>
      <c r="H378" s="31" t="s">
        <v>513</v>
      </c>
      <c r="I378" s="24" t="s">
        <v>412</v>
      </c>
      <c r="J378" s="26" t="s">
        <v>413</v>
      </c>
      <c r="K378" s="22">
        <v>10.5</v>
      </c>
      <c r="L378" s="27">
        <v>5</v>
      </c>
      <c r="M378" s="27"/>
      <c r="N378" s="27"/>
      <c r="O378" s="27"/>
      <c r="P378" s="27"/>
      <c r="Q378" s="27"/>
      <c r="R378" s="23">
        <v>1.85</v>
      </c>
      <c r="S378" s="26" t="s">
        <v>50</v>
      </c>
      <c r="T378" s="27" t="str">
        <f t="shared" si="50"/>
        <v>0.00</v>
      </c>
      <c r="U378" s="27">
        <f t="shared" si="51"/>
        <v>-5</v>
      </c>
      <c r="V378" s="23">
        <f t="shared" si="56"/>
        <v>42.499999999999908</v>
      </c>
      <c r="W378" s="20">
        <f t="shared" si="57"/>
        <v>869.91</v>
      </c>
      <c r="X378" s="21">
        <f t="shared" si="52"/>
        <v>4.8855628743203212E-2</v>
      </c>
      <c r="Y378" s="49">
        <f t="shared" si="53"/>
        <v>0.4249999999999991</v>
      </c>
      <c r="Z378" s="48">
        <f t="shared" si="54"/>
        <v>4249.9999999999909</v>
      </c>
      <c r="AA378" s="26" t="s">
        <v>50</v>
      </c>
      <c r="AS378" s="8">
        <f t="shared" si="58"/>
        <v>376</v>
      </c>
      <c r="AT378" s="8">
        <v>204</v>
      </c>
      <c r="AU378" s="51">
        <f t="shared" si="55"/>
        <v>0.54255319148936165</v>
      </c>
    </row>
    <row r="379" spans="1:47" x14ac:dyDescent="0.2">
      <c r="A379" s="67">
        <v>45858</v>
      </c>
      <c r="B379" s="24" t="s">
        <v>48</v>
      </c>
      <c r="D379" s="22" t="str">
        <f t="shared" si="49"/>
        <v>Sun</v>
      </c>
      <c r="F379" s="24" t="s">
        <v>45</v>
      </c>
      <c r="G379" s="24" t="s">
        <v>153</v>
      </c>
      <c r="H379" s="31" t="s">
        <v>513</v>
      </c>
      <c r="I379" s="24" t="s">
        <v>412</v>
      </c>
      <c r="J379" s="26" t="s">
        <v>413</v>
      </c>
      <c r="K379" s="22" t="s">
        <v>407</v>
      </c>
      <c r="L379" s="27">
        <v>1</v>
      </c>
      <c r="M379" s="27"/>
      <c r="N379" s="27"/>
      <c r="O379" s="27"/>
      <c r="P379" s="27"/>
      <c r="Q379" s="27"/>
      <c r="R379" s="23">
        <v>3.7</v>
      </c>
      <c r="S379" s="26" t="s">
        <v>50</v>
      </c>
      <c r="T379" s="27" t="str">
        <f t="shared" si="50"/>
        <v>0.00</v>
      </c>
      <c r="U379" s="27">
        <f t="shared" si="51"/>
        <v>-1</v>
      </c>
      <c r="V379" s="23">
        <f t="shared" si="56"/>
        <v>41.499999999999908</v>
      </c>
      <c r="W379" s="20">
        <f t="shared" si="57"/>
        <v>870.91</v>
      </c>
      <c r="X379" s="21">
        <f t="shared" si="52"/>
        <v>4.7651307253332616E-2</v>
      </c>
      <c r="Y379" s="49">
        <f t="shared" si="53"/>
        <v>0.41499999999999909</v>
      </c>
      <c r="Z379" s="48">
        <f t="shared" si="54"/>
        <v>4149.9999999999909</v>
      </c>
      <c r="AA379" s="26" t="s">
        <v>50</v>
      </c>
      <c r="AS379" s="8">
        <f t="shared" si="58"/>
        <v>377</v>
      </c>
      <c r="AT379" s="8">
        <v>204</v>
      </c>
      <c r="AU379" s="51">
        <f t="shared" si="55"/>
        <v>0.54111405835543769</v>
      </c>
    </row>
    <row r="380" spans="1:47" x14ac:dyDescent="0.2">
      <c r="A380" s="67">
        <v>45862</v>
      </c>
      <c r="B380" s="24" t="s">
        <v>48</v>
      </c>
      <c r="D380" s="22" t="str">
        <f t="shared" si="49"/>
        <v>Thu</v>
      </c>
      <c r="F380" s="24" t="s">
        <v>45</v>
      </c>
      <c r="G380" s="24" t="s">
        <v>46</v>
      </c>
      <c r="H380" s="31" t="s">
        <v>148</v>
      </c>
      <c r="I380" s="50" t="s">
        <v>414</v>
      </c>
      <c r="J380" s="26" t="s">
        <v>121</v>
      </c>
      <c r="K380" s="22" t="s">
        <v>246</v>
      </c>
      <c r="L380" s="27">
        <v>2</v>
      </c>
      <c r="M380" s="27"/>
      <c r="N380" s="27"/>
      <c r="O380" s="27"/>
      <c r="P380" s="27"/>
      <c r="Q380" s="27"/>
      <c r="R380" s="23">
        <v>1.9</v>
      </c>
      <c r="S380" s="26" t="s">
        <v>53</v>
      </c>
      <c r="T380" s="27">
        <f t="shared" si="50"/>
        <v>3.8</v>
      </c>
      <c r="U380" s="27">
        <f t="shared" si="51"/>
        <v>1.7999999999999998</v>
      </c>
      <c r="V380" s="23">
        <f t="shared" si="56"/>
        <v>43.299999999999905</v>
      </c>
      <c r="W380" s="20">
        <f t="shared" si="57"/>
        <v>872.91</v>
      </c>
      <c r="X380" s="21">
        <f t="shared" si="52"/>
        <v>4.960419745449119E-2</v>
      </c>
      <c r="Y380" s="49">
        <f t="shared" si="53"/>
        <v>0.43299999999999905</v>
      </c>
      <c r="Z380" s="48">
        <f t="shared" si="54"/>
        <v>4329.9999999999909</v>
      </c>
      <c r="AA380" s="26" t="s">
        <v>53</v>
      </c>
      <c r="AS380" s="8">
        <f t="shared" si="58"/>
        <v>378</v>
      </c>
      <c r="AT380" s="8">
        <v>205</v>
      </c>
      <c r="AU380" s="51">
        <f t="shared" si="55"/>
        <v>0.54232804232804233</v>
      </c>
    </row>
    <row r="381" spans="1:47" x14ac:dyDescent="0.2">
      <c r="A381" s="67">
        <v>45863</v>
      </c>
      <c r="B381" s="24" t="s">
        <v>48</v>
      </c>
      <c r="D381" s="22" t="str">
        <f t="shared" si="49"/>
        <v>Fri</v>
      </c>
      <c r="F381" s="24" t="s">
        <v>45</v>
      </c>
      <c r="G381" s="24" t="s">
        <v>46</v>
      </c>
      <c r="H381" s="31" t="s">
        <v>148</v>
      </c>
      <c r="I381" s="24" t="s">
        <v>52</v>
      </c>
      <c r="J381" s="26" t="s">
        <v>69</v>
      </c>
      <c r="K381" s="22">
        <v>4.5</v>
      </c>
      <c r="L381" s="27">
        <v>5</v>
      </c>
      <c r="M381" s="27"/>
      <c r="N381" s="27"/>
      <c r="O381" s="27"/>
      <c r="P381" s="27"/>
      <c r="Q381" s="27"/>
      <c r="R381" s="23">
        <v>1.9</v>
      </c>
      <c r="S381" s="26" t="s">
        <v>50</v>
      </c>
      <c r="T381" s="27" t="str">
        <f t="shared" si="50"/>
        <v>0.00</v>
      </c>
      <c r="U381" s="27">
        <f t="shared" si="51"/>
        <v>-5</v>
      </c>
      <c r="V381" s="23">
        <f t="shared" si="56"/>
        <v>38.299999999999905</v>
      </c>
      <c r="W381" s="20">
        <f t="shared" si="57"/>
        <v>877.91</v>
      </c>
      <c r="X381" s="21">
        <f t="shared" si="52"/>
        <v>4.3626339829822995E-2</v>
      </c>
      <c r="Y381" s="49">
        <f t="shared" si="53"/>
        <v>0.38299999999999906</v>
      </c>
      <c r="Z381" s="48">
        <f t="shared" si="54"/>
        <v>3829.9999999999905</v>
      </c>
      <c r="AA381" s="24" t="s">
        <v>50</v>
      </c>
      <c r="AS381" s="8">
        <f t="shared" si="58"/>
        <v>379</v>
      </c>
      <c r="AT381" s="8">
        <v>205</v>
      </c>
      <c r="AU381" s="51">
        <f t="shared" si="55"/>
        <v>0.54089709762532978</v>
      </c>
    </row>
    <row r="382" spans="1:47" x14ac:dyDescent="0.2">
      <c r="A382" s="67">
        <v>45863</v>
      </c>
      <c r="B382" s="24" t="s">
        <v>48</v>
      </c>
      <c r="D382" s="22" t="str">
        <f t="shared" si="49"/>
        <v>Fri</v>
      </c>
      <c r="F382" s="24" t="s">
        <v>45</v>
      </c>
      <c r="G382" s="24" t="s">
        <v>46</v>
      </c>
      <c r="H382" s="31" t="s">
        <v>148</v>
      </c>
      <c r="I382" s="50" t="s">
        <v>415</v>
      </c>
      <c r="J382" s="26" t="s">
        <v>121</v>
      </c>
      <c r="K382" s="22" t="s">
        <v>246</v>
      </c>
      <c r="L382" s="27">
        <v>2</v>
      </c>
      <c r="M382" s="27"/>
      <c r="N382" s="27"/>
      <c r="O382" s="27"/>
      <c r="P382" s="27"/>
      <c r="Q382" s="27"/>
      <c r="R382" s="23">
        <v>1.9</v>
      </c>
      <c r="S382" s="26" t="s">
        <v>53</v>
      </c>
      <c r="T382" s="27">
        <f t="shared" si="50"/>
        <v>3.8</v>
      </c>
      <c r="U382" s="27">
        <f t="shared" si="51"/>
        <v>1.7999999999999998</v>
      </c>
      <c r="V382" s="23">
        <f t="shared" si="56"/>
        <v>40.099999999999902</v>
      </c>
      <c r="W382" s="20">
        <f t="shared" si="57"/>
        <v>879.91</v>
      </c>
      <c r="X382" s="21">
        <f t="shared" si="52"/>
        <v>4.5572842677091864E-2</v>
      </c>
      <c r="Y382" s="49">
        <f t="shared" si="53"/>
        <v>0.40099999999999902</v>
      </c>
      <c r="Z382" s="48">
        <f t="shared" si="54"/>
        <v>4009.99999999999</v>
      </c>
      <c r="AA382" s="24" t="s">
        <v>53</v>
      </c>
      <c r="AS382" s="8">
        <f t="shared" si="58"/>
        <v>380</v>
      </c>
      <c r="AT382" s="8">
        <v>206</v>
      </c>
      <c r="AU382" s="51">
        <f t="shared" si="55"/>
        <v>0.54210526315789476</v>
      </c>
    </row>
    <row r="383" spans="1:47" x14ac:dyDescent="0.2">
      <c r="A383" s="67">
        <v>45863</v>
      </c>
      <c r="B383" s="24" t="s">
        <v>48</v>
      </c>
      <c r="D383" s="22" t="str">
        <f t="shared" si="49"/>
        <v>Fri</v>
      </c>
      <c r="F383" s="24" t="s">
        <v>45</v>
      </c>
      <c r="G383" s="24" t="s">
        <v>46</v>
      </c>
      <c r="H383" s="31" t="s">
        <v>148</v>
      </c>
      <c r="I383" s="50" t="s">
        <v>119</v>
      </c>
      <c r="J383" s="26" t="s">
        <v>58</v>
      </c>
      <c r="K383" s="22">
        <v>13.5</v>
      </c>
      <c r="L383" s="27">
        <v>2</v>
      </c>
      <c r="M383" s="27"/>
      <c r="N383" s="27"/>
      <c r="O383" s="27"/>
      <c r="P383" s="27"/>
      <c r="Q383" s="27"/>
      <c r="R383" s="23">
        <v>1.95</v>
      </c>
      <c r="S383" s="26" t="s">
        <v>53</v>
      </c>
      <c r="T383" s="27">
        <f t="shared" si="50"/>
        <v>3.9</v>
      </c>
      <c r="U383" s="27">
        <f t="shared" si="51"/>
        <v>1.9</v>
      </c>
      <c r="V383" s="23">
        <f t="shared" si="56"/>
        <v>41.999999999999901</v>
      </c>
      <c r="W383" s="20">
        <f t="shared" si="57"/>
        <v>881.91</v>
      </c>
      <c r="X383" s="21">
        <f t="shared" si="52"/>
        <v>4.7623907201415003E-2</v>
      </c>
      <c r="Y383" s="49">
        <f t="shared" si="53"/>
        <v>0.41999999999999899</v>
      </c>
      <c r="Z383" s="48">
        <f t="shared" si="54"/>
        <v>4199.99999999999</v>
      </c>
      <c r="AA383" s="24" t="s">
        <v>53</v>
      </c>
      <c r="AS383" s="8">
        <f t="shared" si="58"/>
        <v>381</v>
      </c>
      <c r="AT383" s="8">
        <v>207</v>
      </c>
      <c r="AU383" s="51">
        <f t="shared" si="55"/>
        <v>0.54330708661417326</v>
      </c>
    </row>
    <row r="384" spans="1:47" x14ac:dyDescent="0.2">
      <c r="A384" s="67">
        <v>45863</v>
      </c>
      <c r="B384" s="24" t="s">
        <v>48</v>
      </c>
      <c r="D384" s="22" t="str">
        <f t="shared" si="49"/>
        <v>Fri</v>
      </c>
      <c r="F384" s="24" t="s">
        <v>45</v>
      </c>
      <c r="G384" s="24" t="s">
        <v>46</v>
      </c>
      <c r="H384" s="31" t="s">
        <v>148</v>
      </c>
      <c r="I384" s="50" t="s">
        <v>416</v>
      </c>
      <c r="J384" s="26" t="s">
        <v>121</v>
      </c>
      <c r="K384" s="22" t="s">
        <v>245</v>
      </c>
      <c r="L384" s="27">
        <v>2</v>
      </c>
      <c r="M384" s="27"/>
      <c r="N384" s="27"/>
      <c r="O384" s="27"/>
      <c r="P384" s="27"/>
      <c r="Q384" s="27"/>
      <c r="R384" s="23">
        <v>1.89</v>
      </c>
      <c r="S384" s="26" t="s">
        <v>53</v>
      </c>
      <c r="T384" s="27">
        <f t="shared" si="50"/>
        <v>3.78</v>
      </c>
      <c r="U384" s="27">
        <f t="shared" si="51"/>
        <v>1.7799999999999998</v>
      </c>
      <c r="V384" s="23">
        <f t="shared" si="56"/>
        <v>43.779999999999902</v>
      </c>
      <c r="W384" s="20">
        <f t="shared" si="57"/>
        <v>883.91</v>
      </c>
      <c r="X384" s="21">
        <f t="shared" si="52"/>
        <v>4.9529929517710972E-2</v>
      </c>
      <c r="Y384" s="49">
        <f t="shared" si="53"/>
        <v>0.43779999999999902</v>
      </c>
      <c r="Z384" s="48">
        <f t="shared" si="54"/>
        <v>4377.99999999999</v>
      </c>
      <c r="AA384" s="24" t="s">
        <v>53</v>
      </c>
      <c r="AS384" s="8">
        <f t="shared" si="58"/>
        <v>382</v>
      </c>
      <c r="AT384" s="8">
        <v>208</v>
      </c>
      <c r="AU384" s="51">
        <f t="shared" si="55"/>
        <v>0.54450261780104714</v>
      </c>
    </row>
    <row r="385" spans="1:47" x14ac:dyDescent="0.2">
      <c r="A385" s="67">
        <v>45864</v>
      </c>
      <c r="B385" s="24" t="s">
        <v>48</v>
      </c>
      <c r="D385" s="22" t="str">
        <f t="shared" si="49"/>
        <v>Sat</v>
      </c>
      <c r="F385" s="24" t="s">
        <v>45</v>
      </c>
      <c r="G385" s="24" t="s">
        <v>46</v>
      </c>
      <c r="H385" s="31" t="s">
        <v>148</v>
      </c>
      <c r="I385" s="24" t="s">
        <v>65</v>
      </c>
      <c r="J385" s="26" t="s">
        <v>118</v>
      </c>
      <c r="K385" s="22">
        <v>13.5</v>
      </c>
      <c r="L385" s="27">
        <v>2</v>
      </c>
      <c r="M385" s="27"/>
      <c r="N385" s="27"/>
      <c r="O385" s="27"/>
      <c r="P385" s="27"/>
      <c r="Q385" s="27"/>
      <c r="R385" s="23">
        <v>1.9</v>
      </c>
      <c r="S385" s="26" t="s">
        <v>50</v>
      </c>
      <c r="T385" s="27" t="str">
        <f t="shared" si="50"/>
        <v>0.00</v>
      </c>
      <c r="U385" s="27">
        <f t="shared" si="51"/>
        <v>-2</v>
      </c>
      <c r="V385" s="23">
        <f t="shared" si="56"/>
        <v>41.779999999999902</v>
      </c>
      <c r="W385" s="20">
        <f t="shared" si="57"/>
        <v>885.91</v>
      </c>
      <c r="X385" s="21">
        <f t="shared" si="52"/>
        <v>4.7160546782404424E-2</v>
      </c>
      <c r="Y385" s="49">
        <f t="shared" si="53"/>
        <v>0.41779999999999901</v>
      </c>
      <c r="Z385" s="48">
        <f t="shared" si="54"/>
        <v>4177.99999999999</v>
      </c>
      <c r="AA385" s="24" t="s">
        <v>50</v>
      </c>
      <c r="AS385" s="8">
        <f t="shared" si="58"/>
        <v>383</v>
      </c>
      <c r="AT385" s="8">
        <v>208</v>
      </c>
      <c r="AU385" s="51">
        <f t="shared" si="55"/>
        <v>0.54308093994778073</v>
      </c>
    </row>
    <row r="386" spans="1:47" x14ac:dyDescent="0.2">
      <c r="A386" s="67">
        <v>45864</v>
      </c>
      <c r="B386" s="24" t="s">
        <v>48</v>
      </c>
      <c r="D386" s="22" t="str">
        <f t="shared" si="49"/>
        <v>Sat</v>
      </c>
      <c r="F386" s="24" t="s">
        <v>45</v>
      </c>
      <c r="G386" s="24" t="s">
        <v>46</v>
      </c>
      <c r="H386" s="31" t="s">
        <v>148</v>
      </c>
      <c r="I386" s="50" t="s">
        <v>417</v>
      </c>
      <c r="J386" s="26" t="s">
        <v>121</v>
      </c>
      <c r="K386" s="22" t="s">
        <v>245</v>
      </c>
      <c r="L386" s="27">
        <v>3</v>
      </c>
      <c r="M386" s="27"/>
      <c r="N386" s="27"/>
      <c r="O386" s="27"/>
      <c r="P386" s="27"/>
      <c r="Q386" s="27"/>
      <c r="R386" s="23">
        <v>1.83</v>
      </c>
      <c r="S386" s="26" t="s">
        <v>53</v>
      </c>
      <c r="T386" s="27">
        <f t="shared" si="50"/>
        <v>5.49</v>
      </c>
      <c r="U386" s="27">
        <f t="shared" si="51"/>
        <v>2.4900000000000002</v>
      </c>
      <c r="V386" s="23">
        <f t="shared" si="56"/>
        <v>44.269999999999904</v>
      </c>
      <c r="W386" s="20">
        <f t="shared" si="57"/>
        <v>888.91</v>
      </c>
      <c r="X386" s="21">
        <f t="shared" si="52"/>
        <v>4.9802567189029152E-2</v>
      </c>
      <c r="Y386" s="49">
        <f t="shared" si="53"/>
        <v>0.44269999999999904</v>
      </c>
      <c r="Z386" s="48">
        <f t="shared" si="54"/>
        <v>4426.99999999999</v>
      </c>
      <c r="AA386" s="24" t="s">
        <v>53</v>
      </c>
      <c r="AS386" s="8">
        <f t="shared" si="58"/>
        <v>384</v>
      </c>
      <c r="AT386" s="8">
        <v>209</v>
      </c>
      <c r="AU386" s="51">
        <f t="shared" si="55"/>
        <v>0.54427083333333337</v>
      </c>
    </row>
    <row r="387" spans="1:47" x14ac:dyDescent="0.2">
      <c r="A387" s="67">
        <v>45864</v>
      </c>
      <c r="B387" s="24" t="s">
        <v>48</v>
      </c>
      <c r="D387" s="22" t="str">
        <f t="shared" ref="D387:D436" si="59">TEXT(A387,"ddd")</f>
        <v>Sat</v>
      </c>
      <c r="F387" s="24" t="s">
        <v>45</v>
      </c>
      <c r="G387" s="24" t="s">
        <v>46</v>
      </c>
      <c r="H387" s="31" t="s">
        <v>148</v>
      </c>
      <c r="I387" s="50" t="s">
        <v>418</v>
      </c>
      <c r="J387" s="26" t="s">
        <v>121</v>
      </c>
      <c r="K387" s="22" t="s">
        <v>245</v>
      </c>
      <c r="L387" s="27">
        <v>2</v>
      </c>
      <c r="M387" s="27"/>
      <c r="N387" s="27"/>
      <c r="O387" s="27"/>
      <c r="P387" s="27"/>
      <c r="Q387" s="27"/>
      <c r="R387" s="23">
        <v>1.9</v>
      </c>
      <c r="S387" s="26" t="s">
        <v>53</v>
      </c>
      <c r="T387" s="27">
        <f t="shared" ref="T387:T450" si="60">IF(($AA387="W"),ROUND(($L387*$R387),2),"0.00")</f>
        <v>3.8</v>
      </c>
      <c r="U387" s="27">
        <f t="shared" ref="U387:U450" si="61">-$L387+T387</f>
        <v>1.7999999999999998</v>
      </c>
      <c r="V387" s="23">
        <f t="shared" si="56"/>
        <v>46.069999999999901</v>
      </c>
      <c r="W387" s="20">
        <f t="shared" si="57"/>
        <v>890.91</v>
      </c>
      <c r="X387" s="21">
        <f t="shared" ref="X387:X450" si="62">SUM(V387/W387)</f>
        <v>5.171117172329405E-2</v>
      </c>
      <c r="Y387" s="49">
        <f t="shared" ref="Y387:Y450" si="63">V387/100</f>
        <v>0.460699999999999</v>
      </c>
      <c r="Z387" s="48">
        <f t="shared" ref="Z387:Z450" si="64">V387*100</f>
        <v>4606.99999999999</v>
      </c>
      <c r="AA387" s="24" t="s">
        <v>53</v>
      </c>
      <c r="AS387" s="8">
        <f t="shared" si="58"/>
        <v>385</v>
      </c>
      <c r="AT387" s="8">
        <v>210</v>
      </c>
      <c r="AU387" s="51">
        <f t="shared" ref="AU387:AU450" si="65">AT387/AS387</f>
        <v>0.54545454545454541</v>
      </c>
    </row>
    <row r="388" spans="1:47" x14ac:dyDescent="0.2">
      <c r="A388" s="67">
        <v>45864</v>
      </c>
      <c r="B388" s="24" t="s">
        <v>48</v>
      </c>
      <c r="D388" s="22" t="str">
        <f t="shared" si="59"/>
        <v>Sat</v>
      </c>
      <c r="F388" s="24" t="s">
        <v>45</v>
      </c>
      <c r="G388" s="24" t="s">
        <v>188</v>
      </c>
      <c r="H388" s="31" t="s">
        <v>403</v>
      </c>
      <c r="I388" s="24" t="s">
        <v>404</v>
      </c>
      <c r="J388" s="26" t="s">
        <v>45</v>
      </c>
      <c r="K388" s="22">
        <v>-9.5</v>
      </c>
      <c r="L388" s="27">
        <v>3</v>
      </c>
      <c r="M388" s="27"/>
      <c r="N388" s="27"/>
      <c r="O388" s="27"/>
      <c r="P388" s="27"/>
      <c r="Q388" s="27"/>
      <c r="R388" s="23">
        <v>1.9</v>
      </c>
      <c r="S388" s="26" t="s">
        <v>50</v>
      </c>
      <c r="T388" s="27" t="str">
        <f t="shared" si="60"/>
        <v>0.00</v>
      </c>
      <c r="U388" s="27">
        <f t="shared" si="61"/>
        <v>-3</v>
      </c>
      <c r="V388" s="23">
        <f t="shared" ref="V388:V451" si="66">U388+V387</f>
        <v>43.069999999999901</v>
      </c>
      <c r="W388" s="20">
        <f t="shared" ref="W388:W451" si="67">L388+W387</f>
        <v>893.91</v>
      </c>
      <c r="X388" s="21">
        <f t="shared" si="62"/>
        <v>4.8181584275821844E-2</v>
      </c>
      <c r="Y388" s="49">
        <f t="shared" si="63"/>
        <v>0.43069999999999903</v>
      </c>
      <c r="Z388" s="48">
        <f t="shared" si="64"/>
        <v>4306.99999999999</v>
      </c>
      <c r="AA388" s="24" t="s">
        <v>50</v>
      </c>
      <c r="AS388" s="8">
        <f t="shared" si="58"/>
        <v>386</v>
      </c>
      <c r="AT388" s="8">
        <v>210</v>
      </c>
      <c r="AU388" s="51">
        <f t="shared" si="65"/>
        <v>0.54404145077720212</v>
      </c>
    </row>
    <row r="389" spans="1:47" x14ac:dyDescent="0.2">
      <c r="A389" s="67">
        <v>45864</v>
      </c>
      <c r="B389" s="24" t="s">
        <v>48</v>
      </c>
      <c r="D389" s="22" t="str">
        <f t="shared" si="59"/>
        <v>Sat</v>
      </c>
      <c r="F389" s="24" t="s">
        <v>45</v>
      </c>
      <c r="G389" s="24" t="s">
        <v>153</v>
      </c>
      <c r="H389" s="31" t="s">
        <v>514</v>
      </c>
      <c r="I389" s="24" t="s">
        <v>419</v>
      </c>
      <c r="J389" s="26" t="s">
        <v>121</v>
      </c>
      <c r="K389" s="22" t="s">
        <v>59</v>
      </c>
      <c r="L389" s="27">
        <v>2</v>
      </c>
      <c r="M389" s="27"/>
      <c r="N389" s="27"/>
      <c r="O389" s="27"/>
      <c r="P389" s="27"/>
      <c r="Q389" s="27"/>
      <c r="R389" s="23">
        <v>5.0199999999999996</v>
      </c>
      <c r="S389" s="26" t="s">
        <v>50</v>
      </c>
      <c r="T389" s="27" t="str">
        <f t="shared" si="60"/>
        <v>0.00</v>
      </c>
      <c r="U389" s="27">
        <f t="shared" si="61"/>
        <v>-2</v>
      </c>
      <c r="V389" s="23">
        <f t="shared" si="66"/>
        <v>41.069999999999901</v>
      </c>
      <c r="W389" s="20">
        <f t="shared" si="67"/>
        <v>895.91</v>
      </c>
      <c r="X389" s="21">
        <f t="shared" si="62"/>
        <v>4.584165820227467E-2</v>
      </c>
      <c r="Y389" s="49">
        <f t="shared" si="63"/>
        <v>0.41069999999999901</v>
      </c>
      <c r="Z389" s="48">
        <f t="shared" si="64"/>
        <v>4106.99999999999</v>
      </c>
      <c r="AA389" s="24" t="s">
        <v>50</v>
      </c>
      <c r="AS389" s="8">
        <f t="shared" si="58"/>
        <v>387</v>
      </c>
      <c r="AT389" s="8">
        <v>210</v>
      </c>
      <c r="AU389" s="51">
        <f t="shared" si="65"/>
        <v>0.54263565891472865</v>
      </c>
    </row>
    <row r="390" spans="1:47" x14ac:dyDescent="0.2">
      <c r="A390" s="67">
        <v>45865</v>
      </c>
      <c r="B390" s="24" t="s">
        <v>48</v>
      </c>
      <c r="D390" s="22" t="str">
        <f t="shared" si="59"/>
        <v>Sun</v>
      </c>
      <c r="F390" s="24" t="s">
        <v>45</v>
      </c>
      <c r="G390" s="24" t="s">
        <v>46</v>
      </c>
      <c r="H390" s="31" t="s">
        <v>148</v>
      </c>
      <c r="I390" s="24" t="s">
        <v>62</v>
      </c>
      <c r="J390" s="26" t="s">
        <v>122</v>
      </c>
      <c r="K390" s="22">
        <v>14.5</v>
      </c>
      <c r="L390" s="27">
        <v>2</v>
      </c>
      <c r="M390" s="27"/>
      <c r="N390" s="27"/>
      <c r="O390" s="27"/>
      <c r="P390" s="27"/>
      <c r="Q390" s="27"/>
      <c r="R390" s="23">
        <v>1.9</v>
      </c>
      <c r="S390" s="26" t="s">
        <v>50</v>
      </c>
      <c r="T390" s="27" t="str">
        <f t="shared" si="60"/>
        <v>0.00</v>
      </c>
      <c r="U390" s="27">
        <f t="shared" si="61"/>
        <v>-2</v>
      </c>
      <c r="V390" s="23">
        <f t="shared" si="66"/>
        <v>39.069999999999901</v>
      </c>
      <c r="W390" s="20">
        <f t="shared" si="67"/>
        <v>897.91</v>
      </c>
      <c r="X390" s="21">
        <f t="shared" si="62"/>
        <v>4.3512156006726622E-2</v>
      </c>
      <c r="Y390" s="49">
        <f t="shared" si="63"/>
        <v>0.39069999999999899</v>
      </c>
      <c r="Z390" s="48">
        <f t="shared" si="64"/>
        <v>3906.99999999999</v>
      </c>
      <c r="AA390" s="24" t="s">
        <v>50</v>
      </c>
      <c r="AS390" s="8">
        <f t="shared" si="58"/>
        <v>388</v>
      </c>
      <c r="AT390" s="8">
        <v>210</v>
      </c>
      <c r="AU390" s="51">
        <f t="shared" si="65"/>
        <v>0.54123711340206182</v>
      </c>
    </row>
    <row r="391" spans="1:47" x14ac:dyDescent="0.2">
      <c r="A391" s="67">
        <v>45865</v>
      </c>
      <c r="B391" s="24" t="s">
        <v>48</v>
      </c>
      <c r="D391" s="22" t="str">
        <f t="shared" si="59"/>
        <v>Sun</v>
      </c>
      <c r="F391" s="24" t="s">
        <v>45</v>
      </c>
      <c r="G391" s="24" t="s">
        <v>46</v>
      </c>
      <c r="H391" s="31" t="s">
        <v>148</v>
      </c>
      <c r="I391" s="24" t="s">
        <v>420</v>
      </c>
      <c r="J391" s="26" t="s">
        <v>121</v>
      </c>
      <c r="K391" s="22" t="s">
        <v>245</v>
      </c>
      <c r="L391" s="27">
        <v>2</v>
      </c>
      <c r="M391" s="27"/>
      <c r="N391" s="27"/>
      <c r="O391" s="27"/>
      <c r="P391" s="27"/>
      <c r="Q391" s="27"/>
      <c r="R391" s="23">
        <v>1.95</v>
      </c>
      <c r="S391" s="26" t="s">
        <v>50</v>
      </c>
      <c r="T391" s="27" t="str">
        <f t="shared" si="60"/>
        <v>0.00</v>
      </c>
      <c r="U391" s="27">
        <f t="shared" si="61"/>
        <v>-2</v>
      </c>
      <c r="V391" s="23">
        <f t="shared" si="66"/>
        <v>37.069999999999901</v>
      </c>
      <c r="W391" s="20">
        <f t="shared" si="67"/>
        <v>899.91</v>
      </c>
      <c r="X391" s="21">
        <f t="shared" si="62"/>
        <v>4.1193008189707753E-2</v>
      </c>
      <c r="Y391" s="49">
        <f t="shared" si="63"/>
        <v>0.37069999999999903</v>
      </c>
      <c r="Z391" s="48">
        <f t="shared" si="64"/>
        <v>3706.99999999999</v>
      </c>
      <c r="AA391" s="24" t="s">
        <v>50</v>
      </c>
      <c r="AS391" s="8">
        <f t="shared" si="58"/>
        <v>389</v>
      </c>
      <c r="AT391" s="8">
        <v>210</v>
      </c>
      <c r="AU391" s="51">
        <f t="shared" si="65"/>
        <v>0.53984575835475579</v>
      </c>
    </row>
    <row r="392" spans="1:47" x14ac:dyDescent="0.2">
      <c r="A392" s="67">
        <v>45865</v>
      </c>
      <c r="B392" s="24" t="s">
        <v>48</v>
      </c>
      <c r="D392" s="22" t="str">
        <f t="shared" si="59"/>
        <v>Sun</v>
      </c>
      <c r="F392" s="24" t="s">
        <v>45</v>
      </c>
      <c r="G392" s="24" t="s">
        <v>46</v>
      </c>
      <c r="H392" s="31" t="s">
        <v>148</v>
      </c>
      <c r="I392" s="24" t="s">
        <v>421</v>
      </c>
      <c r="J392" s="26" t="s">
        <v>121</v>
      </c>
      <c r="K392" s="22" t="s">
        <v>245</v>
      </c>
      <c r="L392" s="27">
        <v>2</v>
      </c>
      <c r="M392" s="27"/>
      <c r="N392" s="27"/>
      <c r="O392" s="27"/>
      <c r="P392" s="27"/>
      <c r="Q392" s="27"/>
      <c r="R392" s="23">
        <v>1.83</v>
      </c>
      <c r="S392" s="26" t="s">
        <v>50</v>
      </c>
      <c r="T392" s="27" t="str">
        <f t="shared" si="60"/>
        <v>0.00</v>
      </c>
      <c r="U392" s="27">
        <f t="shared" si="61"/>
        <v>-2</v>
      </c>
      <c r="V392" s="23">
        <f t="shared" si="66"/>
        <v>35.069999999999901</v>
      </c>
      <c r="W392" s="20">
        <f t="shared" si="67"/>
        <v>901.91</v>
      </c>
      <c r="X392" s="21">
        <f t="shared" si="62"/>
        <v>3.8884145868212906E-2</v>
      </c>
      <c r="Y392" s="49">
        <f t="shared" si="63"/>
        <v>0.35069999999999901</v>
      </c>
      <c r="Z392" s="48">
        <f t="shared" si="64"/>
        <v>3506.99999999999</v>
      </c>
      <c r="AA392" s="24" t="s">
        <v>50</v>
      </c>
      <c r="AS392" s="8">
        <f t="shared" si="58"/>
        <v>390</v>
      </c>
      <c r="AT392" s="8">
        <v>210</v>
      </c>
      <c r="AU392" s="51">
        <f t="shared" si="65"/>
        <v>0.53846153846153844</v>
      </c>
    </row>
    <row r="393" spans="1:47" x14ac:dyDescent="0.2">
      <c r="A393" s="67">
        <v>45869</v>
      </c>
      <c r="B393" s="24" t="s">
        <v>48</v>
      </c>
      <c r="D393" s="22" t="str">
        <f t="shared" si="59"/>
        <v>Thu</v>
      </c>
      <c r="F393" s="24" t="s">
        <v>45</v>
      </c>
      <c r="G393" s="24" t="s">
        <v>46</v>
      </c>
      <c r="H393" s="31" t="s">
        <v>154</v>
      </c>
      <c r="I393" s="50" t="s">
        <v>500</v>
      </c>
      <c r="J393" s="26" t="s">
        <v>121</v>
      </c>
      <c r="K393" s="22" t="s">
        <v>245</v>
      </c>
      <c r="L393" s="27">
        <v>2</v>
      </c>
      <c r="M393" s="27"/>
      <c r="N393" s="27"/>
      <c r="O393" s="27"/>
      <c r="P393" s="27"/>
      <c r="Q393" s="27"/>
      <c r="R393" s="23">
        <v>1.92</v>
      </c>
      <c r="S393" s="26" t="s">
        <v>53</v>
      </c>
      <c r="T393" s="27">
        <f t="shared" si="60"/>
        <v>3.84</v>
      </c>
      <c r="U393" s="27">
        <f t="shared" si="61"/>
        <v>1.8399999999999999</v>
      </c>
      <c r="V393" s="23">
        <f t="shared" si="66"/>
        <v>36.909999999999897</v>
      </c>
      <c r="W393" s="20">
        <f t="shared" si="67"/>
        <v>903.91</v>
      </c>
      <c r="X393" s="21">
        <f t="shared" si="62"/>
        <v>4.0833711320817229E-2</v>
      </c>
      <c r="Y393" s="49">
        <f t="shared" si="63"/>
        <v>0.36909999999999898</v>
      </c>
      <c r="Z393" s="48">
        <f t="shared" si="64"/>
        <v>3690.9999999999895</v>
      </c>
      <c r="AA393" s="24" t="s">
        <v>53</v>
      </c>
      <c r="AS393" s="8">
        <v>391</v>
      </c>
      <c r="AT393" s="8">
        <v>211</v>
      </c>
      <c r="AU393" s="51">
        <f t="shared" si="65"/>
        <v>0.53964194373401531</v>
      </c>
    </row>
    <row r="394" spans="1:47" x14ac:dyDescent="0.2">
      <c r="A394" s="67">
        <v>45870</v>
      </c>
      <c r="B394" s="24" t="s">
        <v>48</v>
      </c>
      <c r="D394" s="22" t="str">
        <f t="shared" si="59"/>
        <v>Fri</v>
      </c>
      <c r="F394" s="24" t="s">
        <v>45</v>
      </c>
      <c r="G394" s="24" t="s">
        <v>46</v>
      </c>
      <c r="H394" s="31" t="s">
        <v>154</v>
      </c>
      <c r="I394" s="50" t="s">
        <v>501</v>
      </c>
      <c r="J394" s="26" t="s">
        <v>121</v>
      </c>
      <c r="K394" s="22" t="s">
        <v>245</v>
      </c>
      <c r="L394" s="27">
        <v>2</v>
      </c>
      <c r="M394" s="27"/>
      <c r="N394" s="27"/>
      <c r="O394" s="27"/>
      <c r="P394" s="27"/>
      <c r="Q394" s="27"/>
      <c r="R394" s="23">
        <v>1.9</v>
      </c>
      <c r="S394" s="26" t="s">
        <v>53</v>
      </c>
      <c r="T394" s="27">
        <f t="shared" si="60"/>
        <v>3.8</v>
      </c>
      <c r="U394" s="27">
        <f t="shared" si="61"/>
        <v>1.7999999999999998</v>
      </c>
      <c r="V394" s="23">
        <f t="shared" si="66"/>
        <v>38.709999999999894</v>
      </c>
      <c r="W394" s="20">
        <f t="shared" si="67"/>
        <v>905.91</v>
      </c>
      <c r="X394" s="21">
        <f t="shared" si="62"/>
        <v>4.2730514068726362E-2</v>
      </c>
      <c r="Y394" s="49">
        <f t="shared" si="63"/>
        <v>0.38709999999999894</v>
      </c>
      <c r="Z394" s="48">
        <f t="shared" si="64"/>
        <v>3870.9999999999895</v>
      </c>
      <c r="AA394" s="24" t="s">
        <v>53</v>
      </c>
      <c r="AS394" s="8">
        <v>392</v>
      </c>
      <c r="AT394" s="8">
        <v>212</v>
      </c>
      <c r="AU394" s="51">
        <f t="shared" si="65"/>
        <v>0.54081632653061229</v>
      </c>
    </row>
    <row r="395" spans="1:47" x14ac:dyDescent="0.2">
      <c r="A395" s="67">
        <v>45870</v>
      </c>
      <c r="B395" s="24" t="s">
        <v>48</v>
      </c>
      <c r="D395" s="22" t="str">
        <f t="shared" si="59"/>
        <v>Fri</v>
      </c>
      <c r="F395" s="24" t="s">
        <v>45</v>
      </c>
      <c r="G395" s="24" t="s">
        <v>46</v>
      </c>
      <c r="H395" s="31" t="s">
        <v>154</v>
      </c>
      <c r="I395" s="24" t="s">
        <v>502</v>
      </c>
      <c r="J395" s="26" t="s">
        <v>121</v>
      </c>
      <c r="K395" s="22" t="s">
        <v>245</v>
      </c>
      <c r="L395" s="27">
        <v>3</v>
      </c>
      <c r="M395" s="27"/>
      <c r="N395" s="27"/>
      <c r="O395" s="27"/>
      <c r="P395" s="27"/>
      <c r="Q395" s="27"/>
      <c r="R395" s="23">
        <v>1.9</v>
      </c>
      <c r="S395" s="26" t="s">
        <v>50</v>
      </c>
      <c r="T395" s="27" t="str">
        <f t="shared" si="60"/>
        <v>0.00</v>
      </c>
      <c r="U395" s="27">
        <f t="shared" si="61"/>
        <v>-3</v>
      </c>
      <c r="V395" s="23">
        <f t="shared" si="66"/>
        <v>35.709999999999894</v>
      </c>
      <c r="W395" s="20">
        <f t="shared" si="67"/>
        <v>908.91</v>
      </c>
      <c r="X395" s="21">
        <f t="shared" si="62"/>
        <v>3.9288818474876384E-2</v>
      </c>
      <c r="Y395" s="49">
        <f t="shared" si="63"/>
        <v>0.35709999999999892</v>
      </c>
      <c r="Z395" s="48">
        <f t="shared" si="64"/>
        <v>3570.9999999999895</v>
      </c>
      <c r="AA395" s="24" t="s">
        <v>50</v>
      </c>
      <c r="AS395" s="8">
        <v>393</v>
      </c>
      <c r="AT395" s="8">
        <v>212</v>
      </c>
      <c r="AU395" s="51">
        <f t="shared" si="65"/>
        <v>0.53944020356234101</v>
      </c>
    </row>
    <row r="396" spans="1:47" x14ac:dyDescent="0.2">
      <c r="A396" s="67">
        <v>45870</v>
      </c>
      <c r="B396" s="24" t="s">
        <v>48</v>
      </c>
      <c r="D396" s="22" t="str">
        <f t="shared" si="59"/>
        <v>Fri</v>
      </c>
      <c r="F396" s="24" t="s">
        <v>45</v>
      </c>
      <c r="G396" s="24" t="s">
        <v>46</v>
      </c>
      <c r="H396" s="31" t="s">
        <v>154</v>
      </c>
      <c r="I396" s="24" t="s">
        <v>55</v>
      </c>
      <c r="J396" s="26" t="s">
        <v>58</v>
      </c>
      <c r="K396" s="22">
        <v>18.5</v>
      </c>
      <c r="L396" s="27">
        <v>3</v>
      </c>
      <c r="M396" s="27"/>
      <c r="N396" s="27"/>
      <c r="O396" s="27"/>
      <c r="P396" s="27"/>
      <c r="Q396" s="27"/>
      <c r="R396" s="23">
        <v>1.9</v>
      </c>
      <c r="S396" s="26" t="s">
        <v>50</v>
      </c>
      <c r="T396" s="27" t="str">
        <f t="shared" si="60"/>
        <v>0.00</v>
      </c>
      <c r="U396" s="27">
        <f t="shared" si="61"/>
        <v>-3</v>
      </c>
      <c r="V396" s="23">
        <f t="shared" si="66"/>
        <v>32.709999999999894</v>
      </c>
      <c r="W396" s="20">
        <f t="shared" si="67"/>
        <v>911.91</v>
      </c>
      <c r="X396" s="21">
        <f t="shared" si="62"/>
        <v>3.5869767849897351E-2</v>
      </c>
      <c r="Y396" s="49">
        <f t="shared" si="63"/>
        <v>0.32709999999999895</v>
      </c>
      <c r="Z396" s="48">
        <f t="shared" si="64"/>
        <v>3270.9999999999895</v>
      </c>
      <c r="AA396" s="24" t="s">
        <v>50</v>
      </c>
      <c r="AS396" s="8">
        <v>394</v>
      </c>
      <c r="AT396" s="8">
        <v>212</v>
      </c>
      <c r="AU396" s="51">
        <f t="shared" si="65"/>
        <v>0.53807106598984766</v>
      </c>
    </row>
    <row r="397" spans="1:47" x14ac:dyDescent="0.2">
      <c r="A397" s="67">
        <v>45871</v>
      </c>
      <c r="B397" s="24" t="s">
        <v>48</v>
      </c>
      <c r="D397" s="22" t="str">
        <f t="shared" si="59"/>
        <v>Sat</v>
      </c>
      <c r="F397" s="24" t="s">
        <v>45</v>
      </c>
      <c r="G397" s="24" t="s">
        <v>188</v>
      </c>
      <c r="H397" s="31" t="s">
        <v>403</v>
      </c>
      <c r="I397" s="24" t="s">
        <v>404</v>
      </c>
      <c r="J397" s="26" t="s">
        <v>45</v>
      </c>
      <c r="K397" s="22">
        <v>-5.5</v>
      </c>
      <c r="L397" s="27">
        <v>3</v>
      </c>
      <c r="M397" s="27"/>
      <c r="N397" s="27"/>
      <c r="O397" s="27"/>
      <c r="P397" s="27"/>
      <c r="Q397" s="27"/>
      <c r="R397" s="23">
        <v>1.85</v>
      </c>
      <c r="S397" s="26" t="s">
        <v>50</v>
      </c>
      <c r="T397" s="27" t="str">
        <f t="shared" si="60"/>
        <v>0.00</v>
      </c>
      <c r="U397" s="27">
        <f t="shared" si="61"/>
        <v>-3</v>
      </c>
      <c r="V397" s="23">
        <f t="shared" si="66"/>
        <v>29.709999999999894</v>
      </c>
      <c r="W397" s="20">
        <f t="shared" si="67"/>
        <v>914.91</v>
      </c>
      <c r="X397" s="21">
        <f t="shared" si="62"/>
        <v>3.2473139434479777E-2</v>
      </c>
      <c r="Y397" s="49">
        <f t="shared" si="63"/>
        <v>0.29709999999999892</v>
      </c>
      <c r="Z397" s="48">
        <f t="shared" si="64"/>
        <v>2970.9999999999895</v>
      </c>
      <c r="AA397" s="24" t="s">
        <v>50</v>
      </c>
      <c r="AS397" s="8">
        <v>395</v>
      </c>
      <c r="AT397" s="8">
        <v>212</v>
      </c>
      <c r="AU397" s="51">
        <f t="shared" si="65"/>
        <v>0.53670886075949364</v>
      </c>
    </row>
    <row r="398" spans="1:47" x14ac:dyDescent="0.2">
      <c r="A398" s="67">
        <v>45871</v>
      </c>
      <c r="B398" s="24" t="s">
        <v>48</v>
      </c>
      <c r="D398" s="22" t="str">
        <f t="shared" si="59"/>
        <v>Sat</v>
      </c>
      <c r="F398" s="24" t="s">
        <v>45</v>
      </c>
      <c r="G398" s="24" t="s">
        <v>46</v>
      </c>
      <c r="H398" s="31" t="s">
        <v>154</v>
      </c>
      <c r="I398" s="24" t="s">
        <v>503</v>
      </c>
      <c r="J398" s="26" t="s">
        <v>121</v>
      </c>
      <c r="K398" s="22" t="s">
        <v>245</v>
      </c>
      <c r="L398" s="27">
        <v>2</v>
      </c>
      <c r="M398" s="27"/>
      <c r="N398" s="27"/>
      <c r="O398" s="27"/>
      <c r="P398" s="27"/>
      <c r="Q398" s="27"/>
      <c r="R398" s="23">
        <v>1.95</v>
      </c>
      <c r="S398" s="26" t="s">
        <v>50</v>
      </c>
      <c r="T398" s="27" t="str">
        <f t="shared" si="60"/>
        <v>0.00</v>
      </c>
      <c r="U398" s="27">
        <f t="shared" si="61"/>
        <v>-2</v>
      </c>
      <c r="V398" s="23">
        <f t="shared" si="66"/>
        <v>27.709999999999894</v>
      </c>
      <c r="W398" s="20">
        <f t="shared" si="67"/>
        <v>916.91</v>
      </c>
      <c r="X398" s="21">
        <f t="shared" si="62"/>
        <v>3.0221068589065335E-2</v>
      </c>
      <c r="Y398" s="49">
        <f t="shared" si="63"/>
        <v>0.27709999999999896</v>
      </c>
      <c r="Z398" s="48">
        <f t="shared" si="64"/>
        <v>2770.9999999999895</v>
      </c>
      <c r="AA398" s="24" t="s">
        <v>50</v>
      </c>
      <c r="AS398" s="8">
        <v>396</v>
      </c>
      <c r="AT398" s="8">
        <v>212</v>
      </c>
      <c r="AU398" s="51">
        <f t="shared" si="65"/>
        <v>0.53535353535353536</v>
      </c>
    </row>
    <row r="399" spans="1:47" x14ac:dyDescent="0.2">
      <c r="A399" s="67">
        <v>45871</v>
      </c>
      <c r="B399" s="24" t="s">
        <v>48</v>
      </c>
      <c r="D399" s="22" t="str">
        <f t="shared" si="59"/>
        <v>Sat</v>
      </c>
      <c r="F399" s="24" t="s">
        <v>45</v>
      </c>
      <c r="G399" s="24" t="s">
        <v>46</v>
      </c>
      <c r="H399" s="31" t="s">
        <v>154</v>
      </c>
      <c r="I399" s="24" t="s">
        <v>504</v>
      </c>
      <c r="J399" s="26" t="s">
        <v>121</v>
      </c>
      <c r="K399" s="22" t="s">
        <v>246</v>
      </c>
      <c r="L399" s="27">
        <v>3</v>
      </c>
      <c r="M399" s="27"/>
      <c r="N399" s="27"/>
      <c r="O399" s="27"/>
      <c r="P399" s="27"/>
      <c r="Q399" s="27"/>
      <c r="R399" s="23">
        <v>1.9</v>
      </c>
      <c r="S399" s="26" t="s">
        <v>50</v>
      </c>
      <c r="T399" s="27" t="str">
        <f t="shared" si="60"/>
        <v>0.00</v>
      </c>
      <c r="U399" s="27">
        <f t="shared" si="61"/>
        <v>-3</v>
      </c>
      <c r="V399" s="23">
        <f t="shared" si="66"/>
        <v>24.709999999999894</v>
      </c>
      <c r="W399" s="20">
        <f t="shared" si="67"/>
        <v>919.91</v>
      </c>
      <c r="X399" s="21">
        <f t="shared" si="62"/>
        <v>2.6861323390331548E-2</v>
      </c>
      <c r="Y399" s="49">
        <f t="shared" si="63"/>
        <v>0.24709999999999893</v>
      </c>
      <c r="Z399" s="48">
        <f t="shared" si="64"/>
        <v>2470.9999999999895</v>
      </c>
      <c r="AA399" s="24" t="s">
        <v>50</v>
      </c>
      <c r="AS399" s="8">
        <v>397</v>
      </c>
      <c r="AT399" s="8">
        <v>212</v>
      </c>
      <c r="AU399" s="51">
        <f t="shared" si="65"/>
        <v>0.53400503778337527</v>
      </c>
    </row>
    <row r="400" spans="1:47" x14ac:dyDescent="0.2">
      <c r="A400" s="67">
        <v>45871</v>
      </c>
      <c r="B400" s="24" t="s">
        <v>48</v>
      </c>
      <c r="D400" s="22" t="str">
        <f t="shared" si="59"/>
        <v>Sat</v>
      </c>
      <c r="F400" s="24" t="s">
        <v>45</v>
      </c>
      <c r="G400" s="24" t="s">
        <v>188</v>
      </c>
      <c r="H400" s="31" t="s">
        <v>403</v>
      </c>
      <c r="I400" s="24" t="s">
        <v>505</v>
      </c>
      <c r="J400" s="26" t="s">
        <v>121</v>
      </c>
      <c r="K400" s="22" t="s">
        <v>506</v>
      </c>
      <c r="L400" s="27">
        <v>5</v>
      </c>
      <c r="M400" s="27"/>
      <c r="N400" s="27"/>
      <c r="O400" s="27"/>
      <c r="P400" s="27"/>
      <c r="Q400" s="27"/>
      <c r="R400" s="23">
        <v>2.12</v>
      </c>
      <c r="S400" s="26" t="s">
        <v>50</v>
      </c>
      <c r="T400" s="27" t="str">
        <f t="shared" si="60"/>
        <v>0.00</v>
      </c>
      <c r="U400" s="27">
        <f t="shared" si="61"/>
        <v>-5</v>
      </c>
      <c r="V400" s="23">
        <f t="shared" si="66"/>
        <v>19.709999999999894</v>
      </c>
      <c r="W400" s="20">
        <f t="shared" si="67"/>
        <v>924.91</v>
      </c>
      <c r="X400" s="21">
        <f t="shared" si="62"/>
        <v>2.1310181531175892E-2</v>
      </c>
      <c r="Y400" s="49">
        <f t="shared" si="63"/>
        <v>0.19709999999999894</v>
      </c>
      <c r="Z400" s="48">
        <f t="shared" si="64"/>
        <v>1970.9999999999895</v>
      </c>
      <c r="AA400" s="24" t="s">
        <v>50</v>
      </c>
      <c r="AB400" s="27" t="str">
        <f>IF(($AA400="W"),ROUND(($L400*$R400),2),"0.00")</f>
        <v>0.00</v>
      </c>
      <c r="AC400" s="27">
        <f>-$L400+AB400</f>
        <v>-5</v>
      </c>
      <c r="AD400" s="23">
        <f>AC400+AD399</f>
        <v>-5</v>
      </c>
      <c r="AE400" s="20">
        <f>T400+AE399</f>
        <v>0</v>
      </c>
      <c r="AF400" s="21" t="e">
        <f>SUM(AD400/AE400)</f>
        <v>#DIV/0!</v>
      </c>
      <c r="AG400" s="49">
        <f>AD400/100</f>
        <v>-0.05</v>
      </c>
      <c r="AH400" s="48">
        <f>AD400*100</f>
        <v>-500</v>
      </c>
      <c r="AI400" s="24" t="s">
        <v>50</v>
      </c>
      <c r="AJ400" s="27" t="str">
        <f>IF(($AA400="W"),ROUND(($L400*$R400),2),"0.00")</f>
        <v>0.00</v>
      </c>
      <c r="AK400" s="27">
        <f>-$L400+AJ400</f>
        <v>-5</v>
      </c>
      <c r="AL400" s="23">
        <f>AK400+AL399</f>
        <v>-5</v>
      </c>
      <c r="AM400" s="20">
        <f>AB400+AM399</f>
        <v>0</v>
      </c>
      <c r="AN400" s="21" t="e">
        <f>SUM(AL400/AM400)</f>
        <v>#DIV/0!</v>
      </c>
      <c r="AO400" s="49">
        <f>AL400/100</f>
        <v>-0.05</v>
      </c>
      <c r="AP400" s="48">
        <f>AL400*100</f>
        <v>-500</v>
      </c>
      <c r="AQ400" s="24" t="s">
        <v>50</v>
      </c>
      <c r="AR400" s="27" t="str">
        <f>IF(($AA400="W"),ROUND(($L400*$R400),2),"0.00")</f>
        <v>0.00</v>
      </c>
      <c r="AS400" s="8">
        <v>398</v>
      </c>
      <c r="AT400" s="8">
        <v>212</v>
      </c>
      <c r="AU400" s="51">
        <f t="shared" si="65"/>
        <v>0.53266331658291455</v>
      </c>
    </row>
    <row r="401" spans="1:47" x14ac:dyDescent="0.2">
      <c r="A401" s="67">
        <v>45872</v>
      </c>
      <c r="B401" s="24" t="s">
        <v>48</v>
      </c>
      <c r="D401" s="22" t="str">
        <f t="shared" si="59"/>
        <v>Sun</v>
      </c>
      <c r="F401" s="24" t="s">
        <v>45</v>
      </c>
      <c r="G401" s="24" t="s">
        <v>46</v>
      </c>
      <c r="H401" s="31" t="s">
        <v>154</v>
      </c>
      <c r="I401" s="50" t="s">
        <v>507</v>
      </c>
      <c r="J401" s="26" t="s">
        <v>121</v>
      </c>
      <c r="K401" s="22" t="s">
        <v>245</v>
      </c>
      <c r="L401" s="27">
        <v>3</v>
      </c>
      <c r="M401" s="27"/>
      <c r="N401" s="27"/>
      <c r="O401" s="27"/>
      <c r="P401" s="27"/>
      <c r="Q401" s="27"/>
      <c r="R401" s="23">
        <v>1.9</v>
      </c>
      <c r="S401" s="26" t="s">
        <v>53</v>
      </c>
      <c r="T401" s="27">
        <f t="shared" si="60"/>
        <v>5.7</v>
      </c>
      <c r="U401" s="27">
        <f t="shared" si="61"/>
        <v>2.7</v>
      </c>
      <c r="V401" s="23">
        <f t="shared" si="66"/>
        <v>22.409999999999894</v>
      </c>
      <c r="W401" s="20">
        <f t="shared" si="67"/>
        <v>927.91</v>
      </c>
      <c r="X401" s="21">
        <f t="shared" si="62"/>
        <v>2.4151049131920007E-2</v>
      </c>
      <c r="Y401" s="49">
        <f t="shared" si="63"/>
        <v>0.22409999999999894</v>
      </c>
      <c r="Z401" s="48">
        <f t="shared" si="64"/>
        <v>2240.9999999999895</v>
      </c>
      <c r="AA401" s="24" t="s">
        <v>53</v>
      </c>
      <c r="AS401" s="8">
        <v>399</v>
      </c>
      <c r="AT401" s="8">
        <v>213</v>
      </c>
      <c r="AU401" s="51">
        <f t="shared" si="65"/>
        <v>0.53383458646616544</v>
      </c>
    </row>
    <row r="402" spans="1:47" x14ac:dyDescent="0.2">
      <c r="A402" s="67">
        <v>45872</v>
      </c>
      <c r="B402" s="24" t="s">
        <v>48</v>
      </c>
      <c r="D402" s="22" t="str">
        <f t="shared" si="59"/>
        <v>Sun</v>
      </c>
      <c r="F402" s="24" t="s">
        <v>45</v>
      </c>
      <c r="G402" s="24" t="s">
        <v>46</v>
      </c>
      <c r="H402" s="31" t="s">
        <v>154</v>
      </c>
      <c r="I402" s="50" t="s">
        <v>65</v>
      </c>
      <c r="J402" s="26" t="s">
        <v>60</v>
      </c>
      <c r="K402" s="22">
        <v>11.5</v>
      </c>
      <c r="L402" s="27">
        <v>2</v>
      </c>
      <c r="M402" s="27"/>
      <c r="N402" s="27"/>
      <c r="O402" s="27"/>
      <c r="P402" s="27"/>
      <c r="Q402" s="27"/>
      <c r="R402" s="23">
        <v>1.9</v>
      </c>
      <c r="S402" s="26" t="s">
        <v>53</v>
      </c>
      <c r="T402" s="27">
        <f t="shared" si="60"/>
        <v>3.8</v>
      </c>
      <c r="U402" s="27">
        <f t="shared" si="61"/>
        <v>1.7999999999999998</v>
      </c>
      <c r="V402" s="23">
        <f t="shared" si="66"/>
        <v>24.209999999999894</v>
      </c>
      <c r="W402" s="20">
        <f t="shared" si="67"/>
        <v>929.91</v>
      </c>
      <c r="X402" s="21">
        <f t="shared" si="62"/>
        <v>2.603477755911851E-2</v>
      </c>
      <c r="Y402" s="49">
        <f t="shared" si="63"/>
        <v>0.24209999999999895</v>
      </c>
      <c r="Z402" s="48">
        <f t="shared" si="64"/>
        <v>2420.9999999999895</v>
      </c>
      <c r="AA402" s="24" t="s">
        <v>53</v>
      </c>
      <c r="AS402" s="8">
        <v>400</v>
      </c>
      <c r="AT402" s="8">
        <v>214</v>
      </c>
      <c r="AU402" s="51">
        <f t="shared" si="65"/>
        <v>0.53500000000000003</v>
      </c>
    </row>
    <row r="403" spans="1:47" x14ac:dyDescent="0.2">
      <c r="A403" s="67">
        <v>45872</v>
      </c>
      <c r="B403" s="24" t="s">
        <v>48</v>
      </c>
      <c r="D403" s="22" t="str">
        <f t="shared" si="59"/>
        <v>Sun</v>
      </c>
      <c r="F403" s="24" t="s">
        <v>45</v>
      </c>
      <c r="G403" s="24" t="s">
        <v>46</v>
      </c>
      <c r="H403" s="31" t="s">
        <v>154</v>
      </c>
      <c r="I403" s="24" t="s">
        <v>508</v>
      </c>
      <c r="J403" s="26" t="s">
        <v>121</v>
      </c>
      <c r="K403" s="22" t="s">
        <v>246</v>
      </c>
      <c r="L403" s="27">
        <v>2</v>
      </c>
      <c r="M403" s="27"/>
      <c r="N403" s="27"/>
      <c r="O403" s="27"/>
      <c r="P403" s="27"/>
      <c r="Q403" s="27"/>
      <c r="R403" s="23">
        <v>1.85</v>
      </c>
      <c r="S403" s="26" t="s">
        <v>50</v>
      </c>
      <c r="T403" s="27" t="str">
        <f t="shared" si="60"/>
        <v>0.00</v>
      </c>
      <c r="U403" s="27">
        <f t="shared" si="61"/>
        <v>-2</v>
      </c>
      <c r="V403" s="23">
        <f t="shared" si="66"/>
        <v>22.209999999999894</v>
      </c>
      <c r="W403" s="20">
        <f t="shared" si="67"/>
        <v>931.91</v>
      </c>
      <c r="X403" s="21">
        <f t="shared" si="62"/>
        <v>2.3832773551093877E-2</v>
      </c>
      <c r="Y403" s="49">
        <f t="shared" si="63"/>
        <v>0.22209999999999894</v>
      </c>
      <c r="Z403" s="48">
        <f t="shared" si="64"/>
        <v>2220.9999999999895</v>
      </c>
      <c r="AA403" s="24" t="s">
        <v>50</v>
      </c>
      <c r="AS403" s="8">
        <v>401</v>
      </c>
      <c r="AT403" s="8">
        <v>214</v>
      </c>
      <c r="AU403" s="51">
        <f t="shared" si="65"/>
        <v>0.53366583541147128</v>
      </c>
    </row>
    <row r="404" spans="1:47" x14ac:dyDescent="0.2">
      <c r="A404" s="67">
        <v>45878</v>
      </c>
      <c r="B404" s="24" t="s">
        <v>48</v>
      </c>
      <c r="D404" s="22" t="str">
        <f t="shared" si="59"/>
        <v>Sat</v>
      </c>
      <c r="F404" s="24" t="s">
        <v>45</v>
      </c>
      <c r="G404" s="24" t="s">
        <v>46</v>
      </c>
      <c r="H404" s="31" t="s">
        <v>159</v>
      </c>
      <c r="I404" s="24" t="s">
        <v>120</v>
      </c>
      <c r="J404" s="26" t="s">
        <v>68</v>
      </c>
      <c r="K404" s="22">
        <v>1.5</v>
      </c>
      <c r="L404" s="27">
        <v>2</v>
      </c>
      <c r="M404" s="27"/>
      <c r="N404" s="27"/>
      <c r="O404" s="27"/>
      <c r="P404" s="27"/>
      <c r="Q404" s="27"/>
      <c r="R404" s="23">
        <v>1.9</v>
      </c>
      <c r="S404" s="26" t="s">
        <v>50</v>
      </c>
      <c r="T404" s="27" t="str">
        <f t="shared" si="60"/>
        <v>0.00</v>
      </c>
      <c r="U404" s="27">
        <f t="shared" si="61"/>
        <v>-2</v>
      </c>
      <c r="V404" s="23">
        <f t="shared" si="66"/>
        <v>20.209999999999894</v>
      </c>
      <c r="W404" s="20">
        <f t="shared" si="67"/>
        <v>933.91</v>
      </c>
      <c r="X404" s="21">
        <f t="shared" si="62"/>
        <v>2.1640200875887285E-2</v>
      </c>
      <c r="Y404" s="49">
        <f t="shared" si="63"/>
        <v>0.20209999999999895</v>
      </c>
      <c r="Z404" s="48">
        <f t="shared" si="64"/>
        <v>2020.9999999999895</v>
      </c>
      <c r="AA404" s="26" t="s">
        <v>50</v>
      </c>
      <c r="AS404" s="8">
        <f t="shared" ref="AS404:AS417" si="68">AS403+1</f>
        <v>402</v>
      </c>
      <c r="AT404" s="8">
        <v>214</v>
      </c>
      <c r="AU404" s="51">
        <f t="shared" si="65"/>
        <v>0.53233830845771146</v>
      </c>
    </row>
    <row r="405" spans="1:47" x14ac:dyDescent="0.2">
      <c r="A405" s="67">
        <v>45878</v>
      </c>
      <c r="B405" s="24" t="s">
        <v>48</v>
      </c>
      <c r="D405" s="22" t="str">
        <f t="shared" si="59"/>
        <v>Sat</v>
      </c>
      <c r="F405" s="24" t="s">
        <v>45</v>
      </c>
      <c r="G405" s="24" t="s">
        <v>46</v>
      </c>
      <c r="H405" s="31" t="s">
        <v>159</v>
      </c>
      <c r="I405" s="50" t="s">
        <v>509</v>
      </c>
      <c r="J405" s="26" t="s">
        <v>121</v>
      </c>
      <c r="K405" s="22" t="s">
        <v>246</v>
      </c>
      <c r="L405" s="27">
        <v>2</v>
      </c>
      <c r="M405" s="27"/>
      <c r="N405" s="27"/>
      <c r="O405" s="27"/>
      <c r="P405" s="27"/>
      <c r="Q405" s="27"/>
      <c r="R405" s="23">
        <v>1.9</v>
      </c>
      <c r="S405" s="26" t="s">
        <v>53</v>
      </c>
      <c r="T405" s="27">
        <f t="shared" si="60"/>
        <v>3.8</v>
      </c>
      <c r="U405" s="27">
        <f t="shared" si="61"/>
        <v>1.7999999999999998</v>
      </c>
      <c r="V405" s="23">
        <f t="shared" si="66"/>
        <v>22.009999999999895</v>
      </c>
      <c r="W405" s="20">
        <f t="shared" si="67"/>
        <v>935.91</v>
      </c>
      <c r="X405" s="21">
        <f t="shared" si="62"/>
        <v>2.3517218535970226E-2</v>
      </c>
      <c r="Y405" s="49">
        <f t="shared" si="63"/>
        <v>0.22009999999999896</v>
      </c>
      <c r="Z405" s="48">
        <f t="shared" si="64"/>
        <v>2200.9999999999895</v>
      </c>
      <c r="AA405" s="26" t="s">
        <v>53</v>
      </c>
      <c r="AS405" s="8">
        <f t="shared" si="68"/>
        <v>403</v>
      </c>
      <c r="AT405" s="8">
        <v>215</v>
      </c>
      <c r="AU405" s="51">
        <f t="shared" si="65"/>
        <v>0.53349875930521096</v>
      </c>
    </row>
    <row r="406" spans="1:47" x14ac:dyDescent="0.2">
      <c r="A406" s="67">
        <v>45878</v>
      </c>
      <c r="B406" s="24" t="s">
        <v>48</v>
      </c>
      <c r="D406" s="22" t="str">
        <f t="shared" si="59"/>
        <v>Sat</v>
      </c>
      <c r="F406" s="24" t="s">
        <v>45</v>
      </c>
      <c r="G406" s="24" t="s">
        <v>46</v>
      </c>
      <c r="H406" s="31" t="s">
        <v>159</v>
      </c>
      <c r="I406" s="24" t="s">
        <v>84</v>
      </c>
      <c r="J406" s="26" t="s">
        <v>60</v>
      </c>
      <c r="K406" s="22">
        <v>8.5</v>
      </c>
      <c r="L406" s="27">
        <v>2</v>
      </c>
      <c r="M406" s="27"/>
      <c r="N406" s="27"/>
      <c r="O406" s="27"/>
      <c r="P406" s="27"/>
      <c r="Q406" s="27"/>
      <c r="R406" s="23">
        <v>1.9</v>
      </c>
      <c r="S406" s="26" t="s">
        <v>50</v>
      </c>
      <c r="T406" s="27" t="str">
        <f t="shared" si="60"/>
        <v>0.00</v>
      </c>
      <c r="U406" s="27">
        <f t="shared" si="61"/>
        <v>-2</v>
      </c>
      <c r="V406" s="23">
        <f t="shared" si="66"/>
        <v>20.009999999999895</v>
      </c>
      <c r="W406" s="20">
        <f t="shared" si="67"/>
        <v>937.91</v>
      </c>
      <c r="X406" s="21">
        <f t="shared" si="62"/>
        <v>2.133466963781162E-2</v>
      </c>
      <c r="Y406" s="49">
        <f t="shared" si="63"/>
        <v>0.20009999999999895</v>
      </c>
      <c r="Z406" s="48">
        <f t="shared" si="64"/>
        <v>2000.9999999999895</v>
      </c>
      <c r="AA406" s="26" t="s">
        <v>50</v>
      </c>
      <c r="AS406" s="8">
        <f t="shared" si="68"/>
        <v>404</v>
      </c>
      <c r="AT406" s="8">
        <v>215</v>
      </c>
      <c r="AU406" s="51">
        <f t="shared" si="65"/>
        <v>0.53217821782178221</v>
      </c>
    </row>
    <row r="407" spans="1:47" x14ac:dyDescent="0.2">
      <c r="A407" s="67">
        <v>45878</v>
      </c>
      <c r="B407" s="24" t="s">
        <v>48</v>
      </c>
      <c r="D407" s="22" t="str">
        <f t="shared" si="59"/>
        <v>Sat</v>
      </c>
      <c r="F407" s="24" t="s">
        <v>45</v>
      </c>
      <c r="G407" s="24" t="s">
        <v>46</v>
      </c>
      <c r="H407" s="31" t="s">
        <v>159</v>
      </c>
      <c r="I407" s="24" t="s">
        <v>510</v>
      </c>
      <c r="J407" s="26" t="s">
        <v>121</v>
      </c>
      <c r="K407" s="22" t="s">
        <v>245</v>
      </c>
      <c r="L407" s="27">
        <v>2</v>
      </c>
      <c r="M407" s="27"/>
      <c r="N407" s="27"/>
      <c r="O407" s="27"/>
      <c r="P407" s="27"/>
      <c r="Q407" s="27"/>
      <c r="R407" s="23">
        <v>1.9</v>
      </c>
      <c r="S407" s="26" t="s">
        <v>50</v>
      </c>
      <c r="T407" s="27" t="str">
        <f t="shared" si="60"/>
        <v>0.00</v>
      </c>
      <c r="U407" s="27">
        <f t="shared" si="61"/>
        <v>-2</v>
      </c>
      <c r="V407" s="23">
        <f t="shared" si="66"/>
        <v>18.009999999999895</v>
      </c>
      <c r="W407" s="20">
        <f t="shared" si="67"/>
        <v>939.91</v>
      </c>
      <c r="X407" s="21">
        <f t="shared" si="62"/>
        <v>1.9161409071081163E-2</v>
      </c>
      <c r="Y407" s="49">
        <f t="shared" si="63"/>
        <v>0.18009999999999896</v>
      </c>
      <c r="Z407" s="48">
        <f t="shared" si="64"/>
        <v>1800.9999999999895</v>
      </c>
      <c r="AA407" s="26" t="s">
        <v>50</v>
      </c>
      <c r="AS407" s="8">
        <f t="shared" si="68"/>
        <v>405</v>
      </c>
      <c r="AT407" s="8">
        <v>215</v>
      </c>
      <c r="AU407" s="51">
        <f t="shared" si="65"/>
        <v>0.53086419753086422</v>
      </c>
    </row>
    <row r="408" spans="1:47" x14ac:dyDescent="0.2">
      <c r="A408" s="67">
        <v>45879</v>
      </c>
      <c r="B408" s="24" t="s">
        <v>48</v>
      </c>
      <c r="D408" s="22" t="str">
        <f t="shared" si="59"/>
        <v>Sun</v>
      </c>
      <c r="F408" s="24" t="s">
        <v>45</v>
      </c>
      <c r="G408" s="24" t="s">
        <v>46</v>
      </c>
      <c r="H408" s="31" t="s">
        <v>159</v>
      </c>
      <c r="I408" s="50" t="s">
        <v>511</v>
      </c>
      <c r="J408" s="26" t="s">
        <v>121</v>
      </c>
      <c r="K408" s="22" t="s">
        <v>245</v>
      </c>
      <c r="L408" s="27">
        <v>4</v>
      </c>
      <c r="M408" s="27"/>
      <c r="N408" s="27"/>
      <c r="O408" s="27"/>
      <c r="P408" s="27"/>
      <c r="Q408" s="27"/>
      <c r="R408" s="23">
        <v>1.9</v>
      </c>
      <c r="S408" s="26" t="s">
        <v>53</v>
      </c>
      <c r="T408" s="27">
        <f t="shared" si="60"/>
        <v>7.6</v>
      </c>
      <c r="U408" s="27">
        <f t="shared" si="61"/>
        <v>3.5999999999999996</v>
      </c>
      <c r="V408" s="23">
        <f t="shared" si="66"/>
        <v>21.609999999999893</v>
      </c>
      <c r="W408" s="20">
        <f t="shared" si="67"/>
        <v>943.91</v>
      </c>
      <c r="X408" s="21">
        <f t="shared" si="62"/>
        <v>2.2894131855791224E-2</v>
      </c>
      <c r="Y408" s="49">
        <f t="shared" si="63"/>
        <v>0.21609999999999893</v>
      </c>
      <c r="Z408" s="48">
        <f t="shared" si="64"/>
        <v>2160.9999999999891</v>
      </c>
      <c r="AA408" s="26" t="s">
        <v>53</v>
      </c>
      <c r="AS408" s="8">
        <f t="shared" si="68"/>
        <v>406</v>
      </c>
      <c r="AT408" s="8">
        <v>216</v>
      </c>
      <c r="AU408" s="51">
        <f t="shared" si="65"/>
        <v>0.53201970443349755</v>
      </c>
    </row>
    <row r="409" spans="1:47" x14ac:dyDescent="0.2">
      <c r="A409" s="67">
        <v>45879</v>
      </c>
      <c r="B409" s="24" t="s">
        <v>48</v>
      </c>
      <c r="D409" s="22" t="str">
        <f t="shared" si="59"/>
        <v>Sun</v>
      </c>
      <c r="F409" s="24" t="s">
        <v>45</v>
      </c>
      <c r="G409" s="24" t="s">
        <v>46</v>
      </c>
      <c r="H409" s="31" t="s">
        <v>159</v>
      </c>
      <c r="I409" s="50" t="s">
        <v>512</v>
      </c>
      <c r="J409" s="26" t="s">
        <v>121</v>
      </c>
      <c r="K409" s="22" t="s">
        <v>245</v>
      </c>
      <c r="L409" s="27">
        <v>2</v>
      </c>
      <c r="M409" s="27"/>
      <c r="N409" s="27"/>
      <c r="O409" s="27"/>
      <c r="P409" s="27"/>
      <c r="Q409" s="27"/>
      <c r="R409" s="23">
        <v>1.9</v>
      </c>
      <c r="S409" s="26" t="s">
        <v>53</v>
      </c>
      <c r="T409" s="27">
        <f t="shared" si="60"/>
        <v>3.8</v>
      </c>
      <c r="U409" s="27">
        <f t="shared" si="61"/>
        <v>1.7999999999999998</v>
      </c>
      <c r="V409" s="23">
        <f t="shared" si="66"/>
        <v>23.409999999999894</v>
      </c>
      <c r="W409" s="20">
        <f t="shared" si="67"/>
        <v>945.91</v>
      </c>
      <c r="X409" s="21">
        <f t="shared" si="62"/>
        <v>2.4748654734594089E-2</v>
      </c>
      <c r="Y409" s="49">
        <f t="shared" si="63"/>
        <v>0.23409999999999895</v>
      </c>
      <c r="Z409" s="48">
        <f t="shared" si="64"/>
        <v>2340.9999999999895</v>
      </c>
      <c r="AA409" s="26" t="s">
        <v>53</v>
      </c>
      <c r="AS409" s="8">
        <f t="shared" si="68"/>
        <v>407</v>
      </c>
      <c r="AT409" s="8">
        <v>217</v>
      </c>
      <c r="AU409" s="51">
        <f t="shared" si="65"/>
        <v>0.53316953316953319</v>
      </c>
    </row>
    <row r="410" spans="1:47" x14ac:dyDescent="0.2">
      <c r="A410" s="67">
        <v>45885</v>
      </c>
      <c r="B410" s="24" t="s">
        <v>48</v>
      </c>
      <c r="D410" s="22" t="str">
        <f t="shared" si="59"/>
        <v>Sat</v>
      </c>
      <c r="F410" s="24" t="s">
        <v>45</v>
      </c>
      <c r="G410" s="24" t="s">
        <v>46</v>
      </c>
      <c r="H410" s="31" t="s">
        <v>165</v>
      </c>
      <c r="I410" s="24" t="s">
        <v>103</v>
      </c>
      <c r="J410" s="26" t="s">
        <v>56</v>
      </c>
      <c r="K410" s="22">
        <v>11.5</v>
      </c>
      <c r="L410" s="27">
        <v>2</v>
      </c>
      <c r="M410" s="27"/>
      <c r="N410" s="27"/>
      <c r="O410" s="27"/>
      <c r="P410" s="27"/>
      <c r="Q410" s="27"/>
      <c r="R410" s="23">
        <v>1.92</v>
      </c>
      <c r="S410" s="26" t="s">
        <v>50</v>
      </c>
      <c r="T410" s="27" t="str">
        <f t="shared" si="60"/>
        <v>0.00</v>
      </c>
      <c r="U410" s="27">
        <f t="shared" si="61"/>
        <v>-2</v>
      </c>
      <c r="V410" s="23">
        <f t="shared" si="66"/>
        <v>21.409999999999894</v>
      </c>
      <c r="W410" s="20">
        <f t="shared" si="67"/>
        <v>947.91</v>
      </c>
      <c r="X410" s="21">
        <f t="shared" si="62"/>
        <v>2.2586532476711812E-2</v>
      </c>
      <c r="Y410" s="49">
        <f t="shared" si="63"/>
        <v>0.21409999999999893</v>
      </c>
      <c r="Z410" s="48">
        <f t="shared" si="64"/>
        <v>2140.9999999999895</v>
      </c>
      <c r="AA410" s="26" t="s">
        <v>50</v>
      </c>
      <c r="AS410" s="8">
        <f t="shared" si="68"/>
        <v>408</v>
      </c>
      <c r="AT410" s="8">
        <v>217</v>
      </c>
      <c r="AU410" s="51">
        <f t="shared" si="65"/>
        <v>0.53186274509803921</v>
      </c>
    </row>
    <row r="411" spans="1:47" x14ac:dyDescent="0.2">
      <c r="A411" s="67">
        <v>45885</v>
      </c>
      <c r="B411" s="24" t="s">
        <v>48</v>
      </c>
      <c r="D411" s="22" t="str">
        <f t="shared" si="59"/>
        <v>Sat</v>
      </c>
      <c r="F411" s="24" t="s">
        <v>45</v>
      </c>
      <c r="G411" s="24" t="s">
        <v>46</v>
      </c>
      <c r="H411" s="31" t="s">
        <v>165</v>
      </c>
      <c r="I411" s="24" t="s">
        <v>515</v>
      </c>
      <c r="J411" s="26" t="s">
        <v>121</v>
      </c>
      <c r="K411" s="22" t="s">
        <v>245</v>
      </c>
      <c r="L411" s="27">
        <v>2</v>
      </c>
      <c r="M411" s="27"/>
      <c r="N411" s="27"/>
      <c r="O411" s="27"/>
      <c r="P411" s="27"/>
      <c r="Q411" s="27"/>
      <c r="R411" s="23">
        <v>1.9</v>
      </c>
      <c r="S411" s="26" t="s">
        <v>50</v>
      </c>
      <c r="T411" s="27" t="str">
        <f t="shared" si="60"/>
        <v>0.00</v>
      </c>
      <c r="U411" s="27">
        <f t="shared" si="61"/>
        <v>-2</v>
      </c>
      <c r="V411" s="23">
        <f t="shared" si="66"/>
        <v>19.409999999999894</v>
      </c>
      <c r="W411" s="20">
        <f t="shared" si="67"/>
        <v>949.91</v>
      </c>
      <c r="X411" s="21">
        <f t="shared" si="62"/>
        <v>2.0433514754029217E-2</v>
      </c>
      <c r="Y411" s="49">
        <f t="shared" si="63"/>
        <v>0.19409999999999894</v>
      </c>
      <c r="Z411" s="48">
        <f t="shared" si="64"/>
        <v>1940.9999999999893</v>
      </c>
      <c r="AA411" s="26" t="s">
        <v>50</v>
      </c>
      <c r="AS411" s="8">
        <f t="shared" si="68"/>
        <v>409</v>
      </c>
      <c r="AT411" s="8">
        <v>217</v>
      </c>
      <c r="AU411" s="51">
        <f t="shared" si="65"/>
        <v>0.53056234718826401</v>
      </c>
    </row>
    <row r="412" spans="1:47" x14ac:dyDescent="0.2">
      <c r="A412" s="67">
        <v>45885</v>
      </c>
      <c r="B412" s="24" t="s">
        <v>48</v>
      </c>
      <c r="D412" s="22" t="str">
        <f t="shared" si="59"/>
        <v>Sat</v>
      </c>
      <c r="F412" s="24" t="s">
        <v>45</v>
      </c>
      <c r="G412" s="24" t="s">
        <v>46</v>
      </c>
      <c r="H412" s="31" t="s">
        <v>165</v>
      </c>
      <c r="I412" s="24" t="s">
        <v>135</v>
      </c>
      <c r="J412" s="26" t="s">
        <v>120</v>
      </c>
      <c r="K412" s="22">
        <v>3.5</v>
      </c>
      <c r="L412" s="27">
        <v>4</v>
      </c>
      <c r="M412" s="27"/>
      <c r="N412" s="27"/>
      <c r="O412" s="27"/>
      <c r="P412" s="27"/>
      <c r="Q412" s="27"/>
      <c r="R412" s="23">
        <v>1.91</v>
      </c>
      <c r="S412" s="26" t="s">
        <v>50</v>
      </c>
      <c r="T412" s="27" t="str">
        <f t="shared" si="60"/>
        <v>0.00</v>
      </c>
      <c r="U412" s="27">
        <f t="shared" si="61"/>
        <v>-4</v>
      </c>
      <c r="V412" s="23">
        <f t="shared" si="66"/>
        <v>15.409999999999894</v>
      </c>
      <c r="W412" s="20">
        <f t="shared" si="67"/>
        <v>953.91</v>
      </c>
      <c r="X412" s="21">
        <f t="shared" si="62"/>
        <v>1.6154563847742338E-2</v>
      </c>
      <c r="Y412" s="49">
        <f t="shared" si="63"/>
        <v>0.15409999999999893</v>
      </c>
      <c r="Z412" s="48">
        <f t="shared" si="64"/>
        <v>1540.9999999999893</v>
      </c>
      <c r="AA412" s="26" t="s">
        <v>50</v>
      </c>
      <c r="AS412" s="8">
        <f t="shared" si="68"/>
        <v>410</v>
      </c>
      <c r="AT412" s="8">
        <v>217</v>
      </c>
      <c r="AU412" s="51">
        <f t="shared" si="65"/>
        <v>0.52926829268292686</v>
      </c>
    </row>
    <row r="413" spans="1:47" x14ac:dyDescent="0.2">
      <c r="A413" s="67">
        <v>45885</v>
      </c>
      <c r="B413" s="24" t="s">
        <v>48</v>
      </c>
      <c r="D413" s="22" t="str">
        <f t="shared" si="59"/>
        <v>Sat</v>
      </c>
      <c r="F413" s="24" t="s">
        <v>45</v>
      </c>
      <c r="G413" s="24" t="s">
        <v>46</v>
      </c>
      <c r="H413" s="31" t="s">
        <v>165</v>
      </c>
      <c r="I413" s="50" t="s">
        <v>516</v>
      </c>
      <c r="J413" s="26" t="s">
        <v>121</v>
      </c>
      <c r="K413" s="22" t="s">
        <v>246</v>
      </c>
      <c r="L413" s="27">
        <v>2</v>
      </c>
      <c r="M413" s="27"/>
      <c r="N413" s="27"/>
      <c r="O413" s="27"/>
      <c r="P413" s="27"/>
      <c r="Q413" s="27"/>
      <c r="R413" s="23">
        <v>1.9</v>
      </c>
      <c r="S413" s="26" t="s">
        <v>53</v>
      </c>
      <c r="T413" s="27">
        <f t="shared" si="60"/>
        <v>3.8</v>
      </c>
      <c r="U413" s="27">
        <f t="shared" si="61"/>
        <v>1.7999999999999998</v>
      </c>
      <c r="V413" s="23">
        <f t="shared" si="66"/>
        <v>17.209999999999894</v>
      </c>
      <c r="W413" s="20">
        <f t="shared" si="67"/>
        <v>955.91</v>
      </c>
      <c r="X413" s="21">
        <f t="shared" si="62"/>
        <v>1.8003786967392219E-2</v>
      </c>
      <c r="Y413" s="49">
        <f t="shared" si="63"/>
        <v>0.17209999999999895</v>
      </c>
      <c r="Z413" s="48">
        <f t="shared" si="64"/>
        <v>1720.9999999999895</v>
      </c>
      <c r="AA413" s="26" t="s">
        <v>53</v>
      </c>
      <c r="AS413" s="8">
        <f t="shared" si="68"/>
        <v>411</v>
      </c>
      <c r="AT413" s="8">
        <v>218</v>
      </c>
      <c r="AU413" s="51">
        <f t="shared" si="65"/>
        <v>0.53041362530413627</v>
      </c>
    </row>
    <row r="414" spans="1:47" x14ac:dyDescent="0.2">
      <c r="A414" s="67">
        <v>45885</v>
      </c>
      <c r="B414" s="24" t="s">
        <v>48</v>
      </c>
      <c r="D414" s="22" t="str">
        <f t="shared" si="59"/>
        <v>Sat</v>
      </c>
      <c r="F414" s="24" t="s">
        <v>45</v>
      </c>
      <c r="G414" s="24" t="s">
        <v>46</v>
      </c>
      <c r="H414" s="31" t="s">
        <v>165</v>
      </c>
      <c r="I414" s="50" t="s">
        <v>517</v>
      </c>
      <c r="J414" s="26" t="s">
        <v>121</v>
      </c>
      <c r="K414" s="22" t="s">
        <v>245</v>
      </c>
      <c r="L414" s="27">
        <v>3</v>
      </c>
      <c r="M414" s="27"/>
      <c r="N414" s="27"/>
      <c r="O414" s="27"/>
      <c r="P414" s="27"/>
      <c r="Q414" s="27"/>
      <c r="R414" s="23">
        <v>1.99</v>
      </c>
      <c r="S414" s="26" t="s">
        <v>53</v>
      </c>
      <c r="T414" s="27">
        <f t="shared" si="60"/>
        <v>5.97</v>
      </c>
      <c r="U414" s="27">
        <f t="shared" si="61"/>
        <v>2.9699999999999998</v>
      </c>
      <c r="V414" s="23">
        <f t="shared" si="66"/>
        <v>20.179999999999893</v>
      </c>
      <c r="W414" s="20">
        <f t="shared" si="67"/>
        <v>958.91</v>
      </c>
      <c r="X414" s="21">
        <f t="shared" si="62"/>
        <v>2.1044727868100129E-2</v>
      </c>
      <c r="Y414" s="49">
        <f t="shared" si="63"/>
        <v>0.20179999999999892</v>
      </c>
      <c r="Z414" s="48">
        <f t="shared" si="64"/>
        <v>2017.9999999999893</v>
      </c>
      <c r="AA414" s="26" t="s">
        <v>53</v>
      </c>
      <c r="AS414" s="8">
        <f t="shared" si="68"/>
        <v>412</v>
      </c>
      <c r="AT414" s="8">
        <v>219</v>
      </c>
      <c r="AU414" s="51">
        <f t="shared" si="65"/>
        <v>0.53155339805825241</v>
      </c>
    </row>
    <row r="415" spans="1:47" x14ac:dyDescent="0.2">
      <c r="A415" s="67">
        <v>45886</v>
      </c>
      <c r="B415" s="24" t="s">
        <v>48</v>
      </c>
      <c r="D415" s="22" t="str">
        <f t="shared" si="59"/>
        <v>Sun</v>
      </c>
      <c r="F415" s="24" t="s">
        <v>45</v>
      </c>
      <c r="G415" s="24" t="s">
        <v>46</v>
      </c>
      <c r="H415" s="31" t="s">
        <v>165</v>
      </c>
      <c r="I415" s="50" t="s">
        <v>65</v>
      </c>
      <c r="J415" s="26" t="s">
        <v>61</v>
      </c>
      <c r="K415" s="22">
        <v>5.5</v>
      </c>
      <c r="L415" s="27">
        <v>4</v>
      </c>
      <c r="M415" s="27"/>
      <c r="N415" s="27"/>
      <c r="O415" s="27"/>
      <c r="P415" s="27"/>
      <c r="Q415" s="27"/>
      <c r="R415" s="23">
        <v>1.91</v>
      </c>
      <c r="S415" s="26" t="s">
        <v>53</v>
      </c>
      <c r="T415" s="27">
        <f t="shared" si="60"/>
        <v>7.64</v>
      </c>
      <c r="U415" s="27">
        <f t="shared" si="61"/>
        <v>3.6399999999999997</v>
      </c>
      <c r="V415" s="23">
        <f t="shared" si="66"/>
        <v>23.819999999999894</v>
      </c>
      <c r="W415" s="20">
        <f t="shared" si="67"/>
        <v>962.91</v>
      </c>
      <c r="X415" s="21">
        <f t="shared" si="62"/>
        <v>2.4737514409446257E-2</v>
      </c>
      <c r="Y415" s="49">
        <f t="shared" si="63"/>
        <v>0.23819999999999894</v>
      </c>
      <c r="Z415" s="48">
        <f t="shared" si="64"/>
        <v>2381.9999999999895</v>
      </c>
      <c r="AA415" s="26" t="s">
        <v>53</v>
      </c>
      <c r="AS415" s="8">
        <f t="shared" si="68"/>
        <v>413</v>
      </c>
      <c r="AT415" s="8">
        <v>220</v>
      </c>
      <c r="AU415" s="51">
        <f t="shared" si="65"/>
        <v>0.53268765133171914</v>
      </c>
    </row>
    <row r="416" spans="1:47" x14ac:dyDescent="0.2">
      <c r="A416" s="67">
        <v>45886</v>
      </c>
      <c r="B416" s="24" t="s">
        <v>48</v>
      </c>
      <c r="D416" s="22" t="str">
        <f t="shared" si="59"/>
        <v>Sun</v>
      </c>
      <c r="F416" s="24" t="s">
        <v>45</v>
      </c>
      <c r="G416" s="24" t="s">
        <v>46</v>
      </c>
      <c r="H416" s="31" t="s">
        <v>165</v>
      </c>
      <c r="I416" s="50" t="s">
        <v>518</v>
      </c>
      <c r="J416" s="26" t="s">
        <v>121</v>
      </c>
      <c r="K416" s="22" t="s">
        <v>245</v>
      </c>
      <c r="L416" s="27">
        <v>4</v>
      </c>
      <c r="M416" s="27"/>
      <c r="N416" s="27"/>
      <c r="O416" s="27"/>
      <c r="P416" s="27"/>
      <c r="Q416" s="27"/>
      <c r="R416" s="23">
        <v>1.86</v>
      </c>
      <c r="S416" s="26" t="s">
        <v>53</v>
      </c>
      <c r="T416" s="27">
        <f t="shared" si="60"/>
        <v>7.44</v>
      </c>
      <c r="U416" s="27">
        <f t="shared" si="61"/>
        <v>3.4400000000000004</v>
      </c>
      <c r="V416" s="23">
        <f t="shared" si="66"/>
        <v>27.259999999999895</v>
      </c>
      <c r="W416" s="20">
        <f t="shared" si="67"/>
        <v>966.91</v>
      </c>
      <c r="X416" s="21">
        <f t="shared" si="62"/>
        <v>2.8192903165754721E-2</v>
      </c>
      <c r="Y416" s="49">
        <f t="shared" si="63"/>
        <v>0.27259999999999895</v>
      </c>
      <c r="Z416" s="48">
        <f t="shared" si="64"/>
        <v>2725.9999999999895</v>
      </c>
      <c r="AA416" s="26" t="s">
        <v>53</v>
      </c>
      <c r="AS416" s="8">
        <f t="shared" si="68"/>
        <v>414</v>
      </c>
      <c r="AT416" s="8">
        <v>221</v>
      </c>
      <c r="AU416" s="51">
        <f t="shared" si="65"/>
        <v>0.53381642512077299</v>
      </c>
    </row>
    <row r="417" spans="1:47" x14ac:dyDescent="0.2">
      <c r="A417" s="67">
        <v>45886</v>
      </c>
      <c r="B417" s="24" t="s">
        <v>48</v>
      </c>
      <c r="D417" s="22" t="str">
        <f t="shared" si="59"/>
        <v>Sun</v>
      </c>
      <c r="F417" s="24" t="s">
        <v>45</v>
      </c>
      <c r="G417" s="24" t="s">
        <v>46</v>
      </c>
      <c r="H417" s="31" t="s">
        <v>165</v>
      </c>
      <c r="I417" s="24" t="s">
        <v>519</v>
      </c>
      <c r="J417" s="26" t="s">
        <v>69</v>
      </c>
      <c r="K417" s="22">
        <v>7.5</v>
      </c>
      <c r="L417" s="27">
        <v>2</v>
      </c>
      <c r="M417" s="27"/>
      <c r="N417" s="27"/>
      <c r="O417" s="27"/>
      <c r="P417" s="27"/>
      <c r="Q417" s="27"/>
      <c r="R417" s="23">
        <v>1.9</v>
      </c>
      <c r="S417" s="26" t="s">
        <v>50</v>
      </c>
      <c r="T417" s="27" t="str">
        <f t="shared" si="60"/>
        <v>0.00</v>
      </c>
      <c r="U417" s="27">
        <f t="shared" si="61"/>
        <v>-2</v>
      </c>
      <c r="V417" s="23">
        <f t="shared" si="66"/>
        <v>25.259999999999895</v>
      </c>
      <c r="W417" s="20">
        <f t="shared" si="67"/>
        <v>968.91</v>
      </c>
      <c r="X417" s="21">
        <f t="shared" si="62"/>
        <v>2.6070532866829629E-2</v>
      </c>
      <c r="Y417" s="49">
        <f t="shared" si="63"/>
        <v>0.25259999999999894</v>
      </c>
      <c r="Z417" s="48">
        <f t="shared" si="64"/>
        <v>2525.9999999999895</v>
      </c>
      <c r="AA417" s="26" t="s">
        <v>50</v>
      </c>
      <c r="AS417" s="8">
        <f t="shared" si="68"/>
        <v>415</v>
      </c>
      <c r="AT417" s="8">
        <v>221</v>
      </c>
      <c r="AU417" s="51">
        <f t="shared" si="65"/>
        <v>0.53253012048192772</v>
      </c>
    </row>
    <row r="418" spans="1:47" x14ac:dyDescent="0.2">
      <c r="A418" s="67">
        <v>45890</v>
      </c>
      <c r="B418" s="24" t="s">
        <v>48</v>
      </c>
      <c r="D418" s="22" t="str">
        <f t="shared" si="59"/>
        <v>Thu</v>
      </c>
      <c r="F418" s="24" t="s">
        <v>45</v>
      </c>
      <c r="G418" s="24" t="s">
        <v>46</v>
      </c>
      <c r="H418" s="31" t="s">
        <v>171</v>
      </c>
      <c r="I418" s="50" t="s">
        <v>520</v>
      </c>
      <c r="J418" s="26" t="s">
        <v>121</v>
      </c>
      <c r="K418" s="22" t="s">
        <v>245</v>
      </c>
      <c r="L418" s="27">
        <v>2</v>
      </c>
      <c r="M418" s="27"/>
      <c r="N418" s="27"/>
      <c r="O418" s="27"/>
      <c r="P418" s="27"/>
      <c r="Q418" s="27"/>
      <c r="R418" s="23">
        <v>1.9</v>
      </c>
      <c r="S418" s="26" t="s">
        <v>53</v>
      </c>
      <c r="T418" s="27">
        <f t="shared" si="60"/>
        <v>3.8</v>
      </c>
      <c r="U418" s="27">
        <f t="shared" si="61"/>
        <v>1.7999999999999998</v>
      </c>
      <c r="V418" s="23">
        <f t="shared" si="66"/>
        <v>27.059999999999896</v>
      </c>
      <c r="W418" s="20">
        <f t="shared" si="67"/>
        <v>970.91</v>
      </c>
      <c r="X418" s="21">
        <f t="shared" si="62"/>
        <v>2.7870760420636204E-2</v>
      </c>
      <c r="Y418" s="49">
        <f t="shared" si="63"/>
        <v>0.27059999999999895</v>
      </c>
      <c r="Z418" s="48">
        <f t="shared" si="64"/>
        <v>2705.9999999999895</v>
      </c>
      <c r="AA418" s="24" t="s">
        <v>53</v>
      </c>
      <c r="AS418" s="8">
        <v>416</v>
      </c>
      <c r="AT418" s="8">
        <v>222</v>
      </c>
      <c r="AU418" s="51">
        <f t="shared" si="65"/>
        <v>0.53365384615384615</v>
      </c>
    </row>
    <row r="419" spans="1:47" x14ac:dyDescent="0.2">
      <c r="A419" s="67">
        <v>45892</v>
      </c>
      <c r="B419" s="24" t="s">
        <v>48</v>
      </c>
      <c r="D419" s="22" t="str">
        <f t="shared" si="59"/>
        <v>Sat</v>
      </c>
      <c r="F419" s="24" t="s">
        <v>45</v>
      </c>
      <c r="G419" s="24" t="s">
        <v>46</v>
      </c>
      <c r="H419" s="31" t="s">
        <v>171</v>
      </c>
      <c r="I419" s="26" t="s">
        <v>120</v>
      </c>
      <c r="J419" s="26" t="s">
        <v>61</v>
      </c>
      <c r="K419" s="26">
        <v>2.5</v>
      </c>
      <c r="L419" s="27">
        <v>3</v>
      </c>
      <c r="M419" s="27"/>
      <c r="N419" s="27"/>
      <c r="O419" s="27"/>
      <c r="P419" s="27"/>
      <c r="Q419" s="27"/>
      <c r="R419" s="27">
        <v>1.8</v>
      </c>
      <c r="S419" s="26" t="s">
        <v>50</v>
      </c>
      <c r="T419" s="27" t="str">
        <f t="shared" si="60"/>
        <v>0.00</v>
      </c>
      <c r="U419" s="27">
        <f t="shared" si="61"/>
        <v>-3</v>
      </c>
      <c r="V419" s="23">
        <f t="shared" si="66"/>
        <v>24.059999999999896</v>
      </c>
      <c r="W419" s="20">
        <f t="shared" si="67"/>
        <v>973.91</v>
      </c>
      <c r="X419" s="21">
        <f t="shared" si="62"/>
        <v>2.4704541487406327E-2</v>
      </c>
      <c r="Y419" s="49">
        <f t="shared" si="63"/>
        <v>0.24059999999999895</v>
      </c>
      <c r="Z419" s="48">
        <f t="shared" si="64"/>
        <v>2405.9999999999895</v>
      </c>
      <c r="AA419" s="26" t="s">
        <v>50</v>
      </c>
      <c r="AS419" s="8">
        <v>417</v>
      </c>
      <c r="AT419" s="8">
        <v>222</v>
      </c>
      <c r="AU419" s="51">
        <f t="shared" si="65"/>
        <v>0.53237410071942448</v>
      </c>
    </row>
    <row r="420" spans="1:47" x14ac:dyDescent="0.2">
      <c r="A420" s="67">
        <v>45893</v>
      </c>
      <c r="B420" s="24" t="s">
        <v>48</v>
      </c>
      <c r="D420" s="22" t="str">
        <f t="shared" si="59"/>
        <v>Sun</v>
      </c>
      <c r="F420" s="24" t="s">
        <v>45</v>
      </c>
      <c r="G420" s="24" t="s">
        <v>46</v>
      </c>
      <c r="H420" s="31" t="s">
        <v>171</v>
      </c>
      <c r="I420" s="26" t="s">
        <v>521</v>
      </c>
      <c r="J420" s="26" t="s">
        <v>121</v>
      </c>
      <c r="K420" s="22" t="s">
        <v>245</v>
      </c>
      <c r="L420" s="27">
        <v>2</v>
      </c>
      <c r="M420" s="27"/>
      <c r="N420" s="27"/>
      <c r="O420" s="27"/>
      <c r="P420" s="27"/>
      <c r="Q420" s="27"/>
      <c r="R420" s="27">
        <v>2</v>
      </c>
      <c r="S420" s="26" t="s">
        <v>50</v>
      </c>
      <c r="T420" s="27" t="str">
        <f t="shared" si="60"/>
        <v>0.00</v>
      </c>
      <c r="U420" s="27">
        <f t="shared" si="61"/>
        <v>-2</v>
      </c>
      <c r="V420" s="23">
        <f t="shared" si="66"/>
        <v>22.059999999999896</v>
      </c>
      <c r="W420" s="20">
        <f t="shared" si="67"/>
        <v>975.91</v>
      </c>
      <c r="X420" s="21">
        <f t="shared" si="62"/>
        <v>2.2604543451752616E-2</v>
      </c>
      <c r="Y420" s="49">
        <f t="shared" si="63"/>
        <v>0.22059999999999896</v>
      </c>
      <c r="Z420" s="48">
        <f t="shared" si="64"/>
        <v>2205.9999999999895</v>
      </c>
      <c r="AA420" s="26" t="s">
        <v>50</v>
      </c>
      <c r="AS420" s="8">
        <v>418</v>
      </c>
      <c r="AT420" s="8">
        <v>222</v>
      </c>
      <c r="AU420" s="51">
        <f t="shared" si="65"/>
        <v>0.53110047846889952</v>
      </c>
    </row>
    <row r="421" spans="1:47" x14ac:dyDescent="0.2">
      <c r="A421" s="67">
        <v>45897</v>
      </c>
      <c r="B421" s="24" t="s">
        <v>48</v>
      </c>
      <c r="D421" s="22" t="str">
        <f t="shared" si="59"/>
        <v>Thu</v>
      </c>
      <c r="F421" s="24" t="s">
        <v>45</v>
      </c>
      <c r="G421" s="24" t="s">
        <v>46</v>
      </c>
      <c r="H421" s="31" t="s">
        <v>177</v>
      </c>
      <c r="I421" s="26" t="s">
        <v>522</v>
      </c>
      <c r="J421" s="26" t="s">
        <v>121</v>
      </c>
      <c r="K421" s="26" t="s">
        <v>246</v>
      </c>
      <c r="L421" s="27">
        <v>3</v>
      </c>
      <c r="M421" s="27"/>
      <c r="N421" s="27"/>
      <c r="O421" s="27"/>
      <c r="P421" s="27"/>
      <c r="Q421" s="27"/>
      <c r="R421" s="27">
        <v>1.93</v>
      </c>
      <c r="S421" s="26" t="s">
        <v>50</v>
      </c>
      <c r="T421" s="27" t="str">
        <f t="shared" si="60"/>
        <v>0.00</v>
      </c>
      <c r="U421" s="27">
        <f t="shared" si="61"/>
        <v>-3</v>
      </c>
      <c r="V421" s="23">
        <f t="shared" si="66"/>
        <v>19.059999999999896</v>
      </c>
      <c r="W421" s="20">
        <f t="shared" si="67"/>
        <v>978.91</v>
      </c>
      <c r="X421" s="21">
        <f t="shared" si="62"/>
        <v>1.9470635707061829E-2</v>
      </c>
      <c r="Y421" s="49">
        <f t="shared" si="63"/>
        <v>0.19059999999999896</v>
      </c>
      <c r="Z421" s="48">
        <f t="shared" si="64"/>
        <v>1905.9999999999895</v>
      </c>
      <c r="AA421" s="26" t="s">
        <v>50</v>
      </c>
      <c r="AS421" s="8">
        <v>419</v>
      </c>
      <c r="AT421" s="8">
        <v>222</v>
      </c>
      <c r="AU421" s="51">
        <f t="shared" si="65"/>
        <v>0.5298329355608592</v>
      </c>
    </row>
    <row r="422" spans="1:47" x14ac:dyDescent="0.2">
      <c r="A422" s="67">
        <v>45898</v>
      </c>
      <c r="B422" s="24" t="s">
        <v>48</v>
      </c>
      <c r="D422" s="22" t="str">
        <f t="shared" si="59"/>
        <v>Fri</v>
      </c>
      <c r="F422" s="24" t="s">
        <v>45</v>
      </c>
      <c r="G422" s="24" t="s">
        <v>46</v>
      </c>
      <c r="H422" s="31" t="s">
        <v>177</v>
      </c>
      <c r="I422" s="68" t="s">
        <v>523</v>
      </c>
      <c r="J422" s="26" t="s">
        <v>121</v>
      </c>
      <c r="K422" s="26" t="s">
        <v>246</v>
      </c>
      <c r="L422" s="27">
        <v>3</v>
      </c>
      <c r="M422" s="27"/>
      <c r="N422" s="27"/>
      <c r="O422" s="27"/>
      <c r="P422" s="27"/>
      <c r="Q422" s="27"/>
      <c r="R422" s="27">
        <v>1.9</v>
      </c>
      <c r="S422" s="26" t="s">
        <v>53</v>
      </c>
      <c r="T422" s="27">
        <f t="shared" si="60"/>
        <v>5.7</v>
      </c>
      <c r="U422" s="27">
        <f t="shared" si="61"/>
        <v>2.7</v>
      </c>
      <c r="V422" s="23">
        <f t="shared" si="66"/>
        <v>21.759999999999895</v>
      </c>
      <c r="W422" s="20">
        <f t="shared" si="67"/>
        <v>981.91</v>
      </c>
      <c r="X422" s="21">
        <f t="shared" si="62"/>
        <v>2.2160890509313375E-2</v>
      </c>
      <c r="Y422" s="49">
        <f t="shared" si="63"/>
        <v>0.21759999999999896</v>
      </c>
      <c r="Z422" s="48">
        <f t="shared" si="64"/>
        <v>2175.9999999999895</v>
      </c>
      <c r="AA422" s="26" t="s">
        <v>53</v>
      </c>
      <c r="AS422" s="8">
        <v>420</v>
      </c>
      <c r="AT422" s="8">
        <v>223</v>
      </c>
      <c r="AU422" s="51">
        <f t="shared" si="65"/>
        <v>0.53095238095238095</v>
      </c>
    </row>
    <row r="423" spans="1:47" x14ac:dyDescent="0.2">
      <c r="A423" s="67">
        <v>45899</v>
      </c>
      <c r="B423" s="24" t="s">
        <v>48</v>
      </c>
      <c r="D423" s="22" t="str">
        <f t="shared" si="59"/>
        <v>Sat</v>
      </c>
      <c r="F423" s="24" t="s">
        <v>45</v>
      </c>
      <c r="G423" s="24" t="s">
        <v>46</v>
      </c>
      <c r="H423" s="31" t="s">
        <v>177</v>
      </c>
      <c r="I423" s="24" t="s">
        <v>69</v>
      </c>
      <c r="J423" s="24" t="s">
        <v>58</v>
      </c>
      <c r="K423" s="8">
        <v>6.5</v>
      </c>
      <c r="L423" s="27">
        <v>2</v>
      </c>
      <c r="M423" s="27"/>
      <c r="N423" s="27"/>
      <c r="O423" s="27"/>
      <c r="P423" s="27"/>
      <c r="Q423" s="27"/>
      <c r="R423" s="27">
        <v>1.87</v>
      </c>
      <c r="S423" s="26" t="s">
        <v>50</v>
      </c>
      <c r="T423" s="27" t="str">
        <f t="shared" si="60"/>
        <v>0.00</v>
      </c>
      <c r="U423" s="27">
        <f t="shared" si="61"/>
        <v>-2</v>
      </c>
      <c r="V423" s="23">
        <f t="shared" si="66"/>
        <v>19.759999999999895</v>
      </c>
      <c r="W423" s="20">
        <f t="shared" si="67"/>
        <v>983.91</v>
      </c>
      <c r="X423" s="21">
        <f t="shared" si="62"/>
        <v>2.0083137685357296E-2</v>
      </c>
      <c r="Y423" s="49">
        <f t="shared" si="63"/>
        <v>0.19759999999999894</v>
      </c>
      <c r="Z423" s="48">
        <f t="shared" si="64"/>
        <v>1975.9999999999895</v>
      </c>
      <c r="AA423" s="26" t="s">
        <v>50</v>
      </c>
      <c r="AS423" s="8">
        <v>421</v>
      </c>
      <c r="AT423" s="8">
        <v>223</v>
      </c>
      <c r="AU423" s="51">
        <f t="shared" si="65"/>
        <v>0.52969121140142517</v>
      </c>
    </row>
    <row r="424" spans="1:47" x14ac:dyDescent="0.2">
      <c r="A424" s="67">
        <v>45899</v>
      </c>
      <c r="B424" s="24" t="s">
        <v>48</v>
      </c>
      <c r="D424" s="22" t="str">
        <f t="shared" si="59"/>
        <v>Sat</v>
      </c>
      <c r="F424" s="24" t="s">
        <v>45</v>
      </c>
      <c r="G424" s="24" t="s">
        <v>46</v>
      </c>
      <c r="H424" s="31" t="s">
        <v>177</v>
      </c>
      <c r="I424" s="50" t="s">
        <v>524</v>
      </c>
      <c r="J424" s="24" t="s">
        <v>121</v>
      </c>
      <c r="K424" s="24" t="s">
        <v>246</v>
      </c>
      <c r="L424" s="27">
        <v>2</v>
      </c>
      <c r="M424" s="27"/>
      <c r="N424" s="27"/>
      <c r="O424" s="27"/>
      <c r="P424" s="27"/>
      <c r="Q424" s="27"/>
      <c r="R424" s="27">
        <v>1.89</v>
      </c>
      <c r="S424" s="26" t="s">
        <v>53</v>
      </c>
      <c r="T424" s="27">
        <f t="shared" si="60"/>
        <v>3.78</v>
      </c>
      <c r="U424" s="27">
        <f t="shared" si="61"/>
        <v>1.7799999999999998</v>
      </c>
      <c r="V424" s="23">
        <f t="shared" si="66"/>
        <v>21.539999999999896</v>
      </c>
      <c r="W424" s="20">
        <f t="shared" si="67"/>
        <v>985.91</v>
      </c>
      <c r="X424" s="21">
        <f t="shared" si="62"/>
        <v>2.1847836009371947E-2</v>
      </c>
      <c r="Y424" s="49">
        <f t="shared" si="63"/>
        <v>0.21539999999999895</v>
      </c>
      <c r="Z424" s="48">
        <f t="shared" si="64"/>
        <v>2153.9999999999895</v>
      </c>
      <c r="AA424" s="26" t="s">
        <v>53</v>
      </c>
      <c r="AS424" s="8">
        <v>422</v>
      </c>
      <c r="AT424" s="8">
        <v>224</v>
      </c>
      <c r="AU424" s="51">
        <f t="shared" si="65"/>
        <v>0.53080568720379151</v>
      </c>
    </row>
    <row r="425" spans="1:47" x14ac:dyDescent="0.2">
      <c r="A425" s="67">
        <v>45904</v>
      </c>
      <c r="B425" s="24" t="s">
        <v>48</v>
      </c>
      <c r="D425" s="22" t="str">
        <f t="shared" si="59"/>
        <v>Thu</v>
      </c>
      <c r="F425" s="24" t="s">
        <v>45</v>
      </c>
      <c r="G425" s="24" t="s">
        <v>46</v>
      </c>
      <c r="H425" s="31" t="s">
        <v>178</v>
      </c>
      <c r="I425" s="24" t="s">
        <v>72</v>
      </c>
      <c r="J425" s="24" t="s">
        <v>58</v>
      </c>
      <c r="K425" s="24" t="s">
        <v>47</v>
      </c>
      <c r="L425" s="27">
        <v>5</v>
      </c>
      <c r="M425" s="27"/>
      <c r="N425" s="27"/>
      <c r="O425" s="27"/>
      <c r="P425" s="27"/>
      <c r="Q425" s="27"/>
      <c r="R425" s="27">
        <v>1.85</v>
      </c>
      <c r="S425" s="26" t="s">
        <v>50</v>
      </c>
      <c r="T425" s="27" t="str">
        <f t="shared" si="60"/>
        <v>0.00</v>
      </c>
      <c r="U425" s="27">
        <f t="shared" si="61"/>
        <v>-5</v>
      </c>
      <c r="V425" s="23">
        <f t="shared" si="66"/>
        <v>16.539999999999896</v>
      </c>
      <c r="W425" s="20">
        <f t="shared" si="67"/>
        <v>990.91</v>
      </c>
      <c r="X425" s="21">
        <f t="shared" si="62"/>
        <v>1.6691727805754203E-2</v>
      </c>
      <c r="Y425" s="49">
        <f t="shared" si="63"/>
        <v>0.16539999999999896</v>
      </c>
      <c r="Z425" s="48">
        <f t="shared" si="64"/>
        <v>1653.9999999999895</v>
      </c>
      <c r="AA425" s="26" t="s">
        <v>50</v>
      </c>
      <c r="AS425" s="8">
        <v>423</v>
      </c>
      <c r="AT425" s="8">
        <v>224</v>
      </c>
      <c r="AU425" s="51">
        <f t="shared" si="65"/>
        <v>0.52955082742316784</v>
      </c>
    </row>
    <row r="426" spans="1:47" x14ac:dyDescent="0.2">
      <c r="A426" s="67">
        <v>45905</v>
      </c>
      <c r="B426" s="24" t="s">
        <v>48</v>
      </c>
      <c r="D426" s="22" t="str">
        <f t="shared" si="59"/>
        <v>Fri</v>
      </c>
      <c r="F426" s="24" t="s">
        <v>45</v>
      </c>
      <c r="G426" s="24" t="s">
        <v>46</v>
      </c>
      <c r="H426" s="31" t="s">
        <v>178</v>
      </c>
      <c r="I426" s="24" t="s">
        <v>525</v>
      </c>
      <c r="J426" s="24" t="s">
        <v>121</v>
      </c>
      <c r="K426" s="24" t="s">
        <v>246</v>
      </c>
      <c r="L426" s="27">
        <v>2</v>
      </c>
      <c r="M426" s="27"/>
      <c r="N426" s="27"/>
      <c r="O426" s="27"/>
      <c r="P426" s="27"/>
      <c r="Q426" s="27"/>
      <c r="R426" s="27">
        <v>1.9</v>
      </c>
      <c r="S426" s="26" t="s">
        <v>50</v>
      </c>
      <c r="T426" s="27" t="str">
        <f t="shared" si="60"/>
        <v>0.00</v>
      </c>
      <c r="U426" s="27">
        <f t="shared" si="61"/>
        <v>-2</v>
      </c>
      <c r="V426" s="23">
        <f t="shared" si="66"/>
        <v>14.539999999999896</v>
      </c>
      <c r="W426" s="20">
        <f t="shared" si="67"/>
        <v>992.91</v>
      </c>
      <c r="X426" s="21">
        <f t="shared" si="62"/>
        <v>1.4643824717245164E-2</v>
      </c>
      <c r="Y426" s="49">
        <f t="shared" si="63"/>
        <v>0.14539999999999897</v>
      </c>
      <c r="Z426" s="48">
        <f t="shared" si="64"/>
        <v>1453.9999999999895</v>
      </c>
      <c r="AA426" s="26" t="s">
        <v>50</v>
      </c>
      <c r="AS426" s="8">
        <v>424</v>
      </c>
      <c r="AT426" s="8">
        <v>224</v>
      </c>
      <c r="AU426" s="51">
        <f t="shared" si="65"/>
        <v>0.52830188679245282</v>
      </c>
    </row>
    <row r="427" spans="1:47" x14ac:dyDescent="0.2">
      <c r="A427" s="67">
        <v>45906</v>
      </c>
      <c r="B427" s="24" t="s">
        <v>48</v>
      </c>
      <c r="D427" s="22" t="str">
        <f t="shared" si="59"/>
        <v>Sat</v>
      </c>
      <c r="F427" s="24" t="s">
        <v>45</v>
      </c>
      <c r="G427" s="24" t="s">
        <v>46</v>
      </c>
      <c r="H427" s="31" t="s">
        <v>178</v>
      </c>
      <c r="I427" s="24" t="s">
        <v>526</v>
      </c>
      <c r="J427" s="24" t="s">
        <v>121</v>
      </c>
      <c r="K427" s="22" t="s">
        <v>245</v>
      </c>
      <c r="L427" s="27">
        <v>2</v>
      </c>
      <c r="M427" s="27"/>
      <c r="N427" s="27"/>
      <c r="O427" s="27"/>
      <c r="P427" s="27"/>
      <c r="Q427" s="27"/>
      <c r="R427" s="27">
        <v>1.9</v>
      </c>
      <c r="S427" s="26" t="s">
        <v>50</v>
      </c>
      <c r="T427" s="27" t="str">
        <f t="shared" si="60"/>
        <v>0.00</v>
      </c>
      <c r="U427" s="27">
        <f t="shared" si="61"/>
        <v>-2</v>
      </c>
      <c r="V427" s="23">
        <f t="shared" si="66"/>
        <v>12.539999999999896</v>
      </c>
      <c r="W427" s="20">
        <f t="shared" si="67"/>
        <v>994.91</v>
      </c>
      <c r="X427" s="21">
        <f t="shared" si="62"/>
        <v>1.2604155149711931E-2</v>
      </c>
      <c r="Y427" s="49">
        <f t="shared" si="63"/>
        <v>0.12539999999999896</v>
      </c>
      <c r="Z427" s="48">
        <f t="shared" si="64"/>
        <v>1253.9999999999895</v>
      </c>
      <c r="AA427" s="24" t="s">
        <v>50</v>
      </c>
      <c r="AS427" s="8">
        <v>425</v>
      </c>
      <c r="AT427" s="8">
        <v>224</v>
      </c>
      <c r="AU427" s="51">
        <f t="shared" si="65"/>
        <v>0.5270588235294118</v>
      </c>
    </row>
    <row r="428" spans="1:47" x14ac:dyDescent="0.2">
      <c r="A428" s="67">
        <v>45906</v>
      </c>
      <c r="B428" s="24" t="s">
        <v>48</v>
      </c>
      <c r="D428" s="22" t="str">
        <f t="shared" si="59"/>
        <v>Sat</v>
      </c>
      <c r="F428" s="24" t="s">
        <v>45</v>
      </c>
      <c r="G428" s="24" t="s">
        <v>46</v>
      </c>
      <c r="H428" s="31" t="s">
        <v>178</v>
      </c>
      <c r="I428" s="50" t="s">
        <v>527</v>
      </c>
      <c r="J428" s="24" t="s">
        <v>121</v>
      </c>
      <c r="K428" s="22" t="s">
        <v>245</v>
      </c>
      <c r="L428" s="27">
        <v>3</v>
      </c>
      <c r="M428" s="27"/>
      <c r="N428" s="27"/>
      <c r="O428" s="27"/>
      <c r="P428" s="27"/>
      <c r="Q428" s="27"/>
      <c r="R428" s="27">
        <v>1.9</v>
      </c>
      <c r="S428" s="26" t="s">
        <v>53</v>
      </c>
      <c r="T428" s="27">
        <f t="shared" si="60"/>
        <v>5.7</v>
      </c>
      <c r="U428" s="27">
        <f t="shared" si="61"/>
        <v>2.7</v>
      </c>
      <c r="V428" s="23">
        <f t="shared" si="66"/>
        <v>15.239999999999895</v>
      </c>
      <c r="W428" s="20">
        <f t="shared" si="67"/>
        <v>997.91</v>
      </c>
      <c r="X428" s="21">
        <f t="shared" si="62"/>
        <v>1.5271918309266263E-2</v>
      </c>
      <c r="Y428" s="49">
        <f t="shared" si="63"/>
        <v>0.15239999999999895</v>
      </c>
      <c r="Z428" s="48">
        <f t="shared" si="64"/>
        <v>1523.9999999999895</v>
      </c>
      <c r="AA428" s="24" t="s">
        <v>53</v>
      </c>
      <c r="AS428" s="8">
        <v>426</v>
      </c>
      <c r="AT428" s="8">
        <v>225</v>
      </c>
      <c r="AU428" s="51">
        <f t="shared" si="65"/>
        <v>0.528169014084507</v>
      </c>
    </row>
    <row r="429" spans="1:47" x14ac:dyDescent="0.2">
      <c r="A429" s="67">
        <v>45907</v>
      </c>
      <c r="B429" s="24" t="s">
        <v>48</v>
      </c>
      <c r="D429" s="22" t="str">
        <f t="shared" si="59"/>
        <v>Sun</v>
      </c>
      <c r="F429" s="24" t="s">
        <v>45</v>
      </c>
      <c r="G429" s="24" t="s">
        <v>46</v>
      </c>
      <c r="H429" s="31" t="s">
        <v>178</v>
      </c>
      <c r="I429" s="50" t="s">
        <v>528</v>
      </c>
      <c r="J429" s="24" t="s">
        <v>121</v>
      </c>
      <c r="K429" s="24" t="s">
        <v>246</v>
      </c>
      <c r="L429" s="27">
        <v>3</v>
      </c>
      <c r="M429" s="27"/>
      <c r="N429" s="27"/>
      <c r="O429" s="27"/>
      <c r="P429" s="27"/>
      <c r="Q429" s="27"/>
      <c r="R429" s="27">
        <v>1.9</v>
      </c>
      <c r="S429" s="26" t="s">
        <v>53</v>
      </c>
      <c r="T429" s="27">
        <f t="shared" si="60"/>
        <v>5.7</v>
      </c>
      <c r="U429" s="27">
        <f t="shared" si="61"/>
        <v>2.7</v>
      </c>
      <c r="V429" s="23">
        <f t="shared" si="66"/>
        <v>17.939999999999895</v>
      </c>
      <c r="W429" s="20">
        <f t="shared" si="67"/>
        <v>1000.91</v>
      </c>
      <c r="X429" s="21">
        <f t="shared" si="62"/>
        <v>1.7923689442607124E-2</v>
      </c>
      <c r="Y429" s="49">
        <f t="shared" si="63"/>
        <v>0.17939999999999895</v>
      </c>
      <c r="Z429" s="48">
        <f t="shared" si="64"/>
        <v>1793.9999999999895</v>
      </c>
      <c r="AA429" s="24" t="s">
        <v>53</v>
      </c>
      <c r="AB429" s="27">
        <f>IF(($AA429="W"),ROUND(($L429*$R429),2),"0.00")</f>
        <v>5.7</v>
      </c>
      <c r="AC429" s="27">
        <f>-$L429+AB429</f>
        <v>2.7</v>
      </c>
      <c r="AD429" s="23">
        <f>AC429+AD428</f>
        <v>2.7</v>
      </c>
      <c r="AE429" s="20">
        <f>T429+AE428</f>
        <v>5.7</v>
      </c>
      <c r="AF429" s="21">
        <f>SUM(AD429/AE429)</f>
        <v>0.47368421052631582</v>
      </c>
      <c r="AG429" s="49">
        <f>AD429/100</f>
        <v>2.7000000000000003E-2</v>
      </c>
      <c r="AH429" s="48">
        <f>AD429*100</f>
        <v>270</v>
      </c>
      <c r="AI429" s="24" t="s">
        <v>53</v>
      </c>
      <c r="AJ429" s="27">
        <f>IF(($AA429="W"),ROUND(($L429*$R429),2),"0.00")</f>
        <v>5.7</v>
      </c>
      <c r="AK429" s="27">
        <f>-$L429+AJ429</f>
        <v>2.7</v>
      </c>
      <c r="AL429" s="23">
        <f>AK429+AL428</f>
        <v>2.7</v>
      </c>
      <c r="AM429" s="20">
        <f>AB429+AM428</f>
        <v>5.7</v>
      </c>
      <c r="AN429" s="21">
        <f>SUM(AL429/AM429)</f>
        <v>0.47368421052631582</v>
      </c>
      <c r="AO429" s="49">
        <f>AL429/100</f>
        <v>2.7000000000000003E-2</v>
      </c>
      <c r="AP429" s="48">
        <f>AL429*100</f>
        <v>270</v>
      </c>
      <c r="AQ429" s="24" t="s">
        <v>53</v>
      </c>
      <c r="AR429" s="27">
        <f>IF(($AA429="W"),ROUND(($L429*$R429),2),"0.00")</f>
        <v>5.7</v>
      </c>
      <c r="AS429" s="8">
        <v>427</v>
      </c>
      <c r="AT429" s="8">
        <v>226</v>
      </c>
      <c r="AU429" s="51">
        <f t="shared" si="65"/>
        <v>0.52927400468384078</v>
      </c>
    </row>
    <row r="430" spans="1:47" x14ac:dyDescent="0.2">
      <c r="A430" s="67">
        <v>45907</v>
      </c>
      <c r="B430" s="24" t="s">
        <v>48</v>
      </c>
      <c r="D430" s="22" t="str">
        <f t="shared" si="59"/>
        <v>Sun</v>
      </c>
      <c r="F430" s="24" t="s">
        <v>45</v>
      </c>
      <c r="G430" s="24" t="s">
        <v>46</v>
      </c>
      <c r="H430" s="31" t="s">
        <v>178</v>
      </c>
      <c r="I430" s="24" t="s">
        <v>529</v>
      </c>
      <c r="J430" s="24" t="s">
        <v>121</v>
      </c>
      <c r="K430" s="22" t="s">
        <v>245</v>
      </c>
      <c r="L430" s="27">
        <v>2</v>
      </c>
      <c r="M430" s="27"/>
      <c r="N430" s="27"/>
      <c r="O430" s="27"/>
      <c r="P430" s="27"/>
      <c r="Q430" s="27"/>
      <c r="R430" s="27">
        <v>1.9</v>
      </c>
      <c r="S430" s="26" t="s">
        <v>50</v>
      </c>
      <c r="T430" s="27" t="str">
        <f t="shared" si="60"/>
        <v>0.00</v>
      </c>
      <c r="U430" s="27">
        <f t="shared" si="61"/>
        <v>-2</v>
      </c>
      <c r="V430" s="23">
        <f t="shared" si="66"/>
        <v>15.939999999999895</v>
      </c>
      <c r="W430" s="20">
        <f t="shared" si="67"/>
        <v>1002.91</v>
      </c>
      <c r="X430" s="21">
        <f t="shared" si="62"/>
        <v>1.589374918985741E-2</v>
      </c>
      <c r="Y430" s="49">
        <f t="shared" si="63"/>
        <v>0.15939999999999896</v>
      </c>
      <c r="Z430" s="48">
        <f t="shared" si="64"/>
        <v>1593.9999999999895</v>
      </c>
      <c r="AA430" s="24" t="s">
        <v>50</v>
      </c>
      <c r="AS430" s="8">
        <v>428</v>
      </c>
      <c r="AT430" s="8">
        <v>226</v>
      </c>
      <c r="AU430" s="51">
        <f t="shared" si="65"/>
        <v>0.5280373831775701</v>
      </c>
    </row>
    <row r="431" spans="1:47" x14ac:dyDescent="0.2">
      <c r="A431" s="67">
        <v>45912</v>
      </c>
      <c r="B431" s="24" t="s">
        <v>48</v>
      </c>
      <c r="D431" s="22" t="str">
        <f t="shared" si="59"/>
        <v>Fri</v>
      </c>
      <c r="F431" s="24" t="s">
        <v>45</v>
      </c>
      <c r="G431" s="24" t="s">
        <v>46</v>
      </c>
      <c r="H431" s="47" t="s">
        <v>197</v>
      </c>
      <c r="I431" s="24" t="s">
        <v>60</v>
      </c>
      <c r="J431" s="24" t="s">
        <v>72</v>
      </c>
      <c r="K431" s="8">
        <v>6.5</v>
      </c>
      <c r="L431" s="27">
        <v>3</v>
      </c>
      <c r="M431" s="27"/>
      <c r="N431" s="27"/>
      <c r="O431" s="27"/>
      <c r="P431" s="27"/>
      <c r="Q431" s="27"/>
      <c r="R431" s="27">
        <v>1.9</v>
      </c>
      <c r="S431" s="26" t="s">
        <v>50</v>
      </c>
      <c r="T431" s="27" t="str">
        <f t="shared" si="60"/>
        <v>0.00</v>
      </c>
      <c r="U431" s="27">
        <f t="shared" si="61"/>
        <v>-3</v>
      </c>
      <c r="V431" s="23">
        <f t="shared" si="66"/>
        <v>12.939999999999895</v>
      </c>
      <c r="W431" s="20">
        <f t="shared" si="67"/>
        <v>1005.91</v>
      </c>
      <c r="X431" s="21">
        <f t="shared" si="62"/>
        <v>1.2863973914167166E-2</v>
      </c>
      <c r="Y431" s="49">
        <f t="shared" si="63"/>
        <v>0.12939999999999896</v>
      </c>
      <c r="Z431" s="48">
        <f t="shared" si="64"/>
        <v>1293.9999999999895</v>
      </c>
      <c r="AA431" s="24" t="s">
        <v>50</v>
      </c>
      <c r="AS431" s="8">
        <v>429</v>
      </c>
      <c r="AT431" s="8">
        <v>226</v>
      </c>
      <c r="AU431" s="51">
        <f t="shared" si="65"/>
        <v>0.52680652680652684</v>
      </c>
    </row>
    <row r="432" spans="1:47" x14ac:dyDescent="0.2">
      <c r="A432" s="67">
        <v>45912</v>
      </c>
      <c r="B432" s="24" t="s">
        <v>48</v>
      </c>
      <c r="D432" s="22" t="str">
        <f t="shared" si="59"/>
        <v>Fri</v>
      </c>
      <c r="F432" s="24" t="s">
        <v>45</v>
      </c>
      <c r="G432" s="24" t="s">
        <v>46</v>
      </c>
      <c r="H432" s="47" t="s">
        <v>197</v>
      </c>
      <c r="I432" s="24" t="s">
        <v>530</v>
      </c>
      <c r="J432" s="24" t="s">
        <v>121</v>
      </c>
      <c r="K432" s="22" t="s">
        <v>245</v>
      </c>
      <c r="L432" s="27">
        <v>3</v>
      </c>
      <c r="M432" s="27"/>
      <c r="N432" s="27"/>
      <c r="O432" s="27"/>
      <c r="P432" s="27"/>
      <c r="Q432" s="27"/>
      <c r="R432" s="27">
        <v>1.9</v>
      </c>
      <c r="S432" s="26" t="s">
        <v>50</v>
      </c>
      <c r="T432" s="27" t="str">
        <f t="shared" si="60"/>
        <v>0.00</v>
      </c>
      <c r="U432" s="27">
        <f t="shared" si="61"/>
        <v>-3</v>
      </c>
      <c r="V432" s="23">
        <f t="shared" si="66"/>
        <v>9.9399999999998947</v>
      </c>
      <c r="W432" s="20">
        <f t="shared" si="67"/>
        <v>1008.91</v>
      </c>
      <c r="X432" s="21">
        <f t="shared" si="62"/>
        <v>9.8522167487683689E-3</v>
      </c>
      <c r="Y432" s="49">
        <f t="shared" si="63"/>
        <v>9.9399999999998948E-2</v>
      </c>
      <c r="Z432" s="48">
        <f t="shared" si="64"/>
        <v>993.99999999998943</v>
      </c>
      <c r="AA432" s="24" t="s">
        <v>50</v>
      </c>
      <c r="AS432" s="8">
        <v>430</v>
      </c>
      <c r="AT432" s="8">
        <v>226</v>
      </c>
      <c r="AU432" s="51">
        <f t="shared" si="65"/>
        <v>0.52558139534883719</v>
      </c>
    </row>
    <row r="433" spans="1:47" x14ac:dyDescent="0.2">
      <c r="A433" s="67">
        <v>45913</v>
      </c>
      <c r="B433" s="24" t="s">
        <v>48</v>
      </c>
      <c r="D433" s="22" t="str">
        <f t="shared" si="59"/>
        <v>Sat</v>
      </c>
      <c r="F433" s="24" t="s">
        <v>45</v>
      </c>
      <c r="G433" s="24" t="s">
        <v>46</v>
      </c>
      <c r="H433" s="47" t="s">
        <v>197</v>
      </c>
      <c r="I433" s="24" t="s">
        <v>531</v>
      </c>
      <c r="J433" s="24" t="s">
        <v>121</v>
      </c>
      <c r="K433" s="24" t="s">
        <v>246</v>
      </c>
      <c r="L433" s="27">
        <v>2</v>
      </c>
      <c r="M433" s="27"/>
      <c r="N433" s="27"/>
      <c r="O433" s="27"/>
      <c r="P433" s="27"/>
      <c r="Q433" s="27"/>
      <c r="R433" s="27">
        <v>1.9</v>
      </c>
      <c r="S433" s="26" t="s">
        <v>50</v>
      </c>
      <c r="T433" s="27" t="str">
        <f t="shared" si="60"/>
        <v>0.00</v>
      </c>
      <c r="U433" s="27">
        <f t="shared" si="61"/>
        <v>-2</v>
      </c>
      <c r="V433" s="23">
        <f t="shared" si="66"/>
        <v>7.9399999999998947</v>
      </c>
      <c r="W433" s="20">
        <f t="shared" si="67"/>
        <v>1010.91</v>
      </c>
      <c r="X433" s="21">
        <f t="shared" si="62"/>
        <v>7.8543094835345339E-3</v>
      </c>
      <c r="Y433" s="49">
        <f t="shared" si="63"/>
        <v>7.9399999999998944E-2</v>
      </c>
      <c r="Z433" s="48">
        <f t="shared" si="64"/>
        <v>793.99999999998943</v>
      </c>
      <c r="AA433" s="24" t="s">
        <v>50</v>
      </c>
      <c r="AS433" s="8">
        <v>431</v>
      </c>
      <c r="AT433" s="8">
        <v>227</v>
      </c>
      <c r="AU433" s="69">
        <f t="shared" si="65"/>
        <v>0.52668213457076563</v>
      </c>
    </row>
    <row r="434" spans="1:47" x14ac:dyDescent="0.2">
      <c r="A434" s="67">
        <v>45920</v>
      </c>
      <c r="B434" s="24" t="s">
        <v>48</v>
      </c>
      <c r="D434" s="22" t="str">
        <f t="shared" si="59"/>
        <v>Sat</v>
      </c>
      <c r="F434" s="24" t="s">
        <v>45</v>
      </c>
      <c r="G434" s="24" t="s">
        <v>46</v>
      </c>
      <c r="H434" s="47" t="s">
        <v>534</v>
      </c>
      <c r="I434" s="50" t="s">
        <v>535</v>
      </c>
      <c r="J434" s="24" t="s">
        <v>122</v>
      </c>
      <c r="K434" s="8">
        <v>5.5</v>
      </c>
      <c r="L434" s="27">
        <v>3</v>
      </c>
      <c r="M434" s="27"/>
      <c r="N434" s="27"/>
      <c r="O434" s="27"/>
      <c r="P434" s="27"/>
      <c r="Q434" s="27"/>
      <c r="R434" s="27">
        <v>1.9</v>
      </c>
      <c r="S434" s="26" t="s">
        <v>53</v>
      </c>
      <c r="T434" s="27">
        <f t="shared" si="60"/>
        <v>5.7</v>
      </c>
      <c r="U434" s="27">
        <f t="shared" si="61"/>
        <v>2.7</v>
      </c>
      <c r="V434" s="23">
        <f t="shared" si="66"/>
        <v>10.639999999999894</v>
      </c>
      <c r="W434" s="20">
        <f t="shared" si="67"/>
        <v>1013.91</v>
      </c>
      <c r="X434" s="21">
        <f t="shared" si="62"/>
        <v>1.049402806955242E-2</v>
      </c>
      <c r="Y434" s="49">
        <f t="shared" si="63"/>
        <v>0.10639999999999894</v>
      </c>
      <c r="Z434" s="48">
        <f t="shared" si="64"/>
        <v>1063.9999999999893</v>
      </c>
      <c r="AA434" s="24" t="s">
        <v>53</v>
      </c>
      <c r="AS434" s="8">
        <v>432</v>
      </c>
      <c r="AT434" s="8">
        <v>228</v>
      </c>
      <c r="AU434" s="69">
        <f t="shared" si="65"/>
        <v>0.52777777777777779</v>
      </c>
    </row>
    <row r="435" spans="1:47" x14ac:dyDescent="0.2">
      <c r="A435" s="67">
        <v>45920</v>
      </c>
      <c r="B435" s="24" t="s">
        <v>48</v>
      </c>
      <c r="D435" s="22" t="str">
        <f t="shared" si="59"/>
        <v>Sat</v>
      </c>
      <c r="F435" s="24" t="s">
        <v>45</v>
      </c>
      <c r="G435" s="24" t="s">
        <v>46</v>
      </c>
      <c r="H435" s="47" t="s">
        <v>534</v>
      </c>
      <c r="I435" s="50" t="s">
        <v>536</v>
      </c>
      <c r="J435" s="24" t="s">
        <v>121</v>
      </c>
      <c r="K435" s="22" t="s">
        <v>245</v>
      </c>
      <c r="L435" s="27">
        <v>3</v>
      </c>
      <c r="M435" s="27"/>
      <c r="N435" s="27"/>
      <c r="O435" s="27"/>
      <c r="P435" s="27"/>
      <c r="Q435" s="27"/>
      <c r="R435" s="27">
        <v>1.9</v>
      </c>
      <c r="S435" s="26" t="s">
        <v>53</v>
      </c>
      <c r="T435" s="27">
        <f t="shared" si="60"/>
        <v>5.7</v>
      </c>
      <c r="U435" s="27">
        <f t="shared" si="61"/>
        <v>2.7</v>
      </c>
      <c r="V435" s="23">
        <f t="shared" si="66"/>
        <v>13.339999999999893</v>
      </c>
      <c r="W435" s="20">
        <f t="shared" si="67"/>
        <v>1016.91</v>
      </c>
      <c r="X435" s="21">
        <f t="shared" si="62"/>
        <v>1.3118171716277639E-2</v>
      </c>
      <c r="Y435" s="49">
        <f t="shared" si="63"/>
        <v>0.13339999999999894</v>
      </c>
      <c r="Z435" s="48">
        <f t="shared" si="64"/>
        <v>1333.9999999999893</v>
      </c>
      <c r="AA435" s="24" t="s">
        <v>53</v>
      </c>
      <c r="AS435" s="8">
        <v>433</v>
      </c>
      <c r="AT435" s="8">
        <v>229</v>
      </c>
      <c r="AU435" s="51">
        <f t="shared" si="65"/>
        <v>0.52886836027713624</v>
      </c>
    </row>
    <row r="436" spans="1:47" x14ac:dyDescent="0.2">
      <c r="A436" s="67">
        <v>45921</v>
      </c>
      <c r="B436" s="24" t="s">
        <v>48</v>
      </c>
      <c r="D436" s="22" t="str">
        <f t="shared" si="59"/>
        <v>Sun</v>
      </c>
      <c r="F436" s="24" t="s">
        <v>45</v>
      </c>
      <c r="G436" s="24" t="s">
        <v>46</v>
      </c>
      <c r="H436" s="47" t="s">
        <v>534</v>
      </c>
      <c r="I436" s="24" t="s">
        <v>537</v>
      </c>
      <c r="J436" s="24" t="s">
        <v>121</v>
      </c>
      <c r="K436" s="22" t="s">
        <v>245</v>
      </c>
      <c r="L436" s="27">
        <v>2</v>
      </c>
      <c r="M436" s="27"/>
      <c r="N436" s="27"/>
      <c r="O436" s="27"/>
      <c r="P436" s="27"/>
      <c r="Q436" s="27"/>
      <c r="R436" s="27">
        <v>1.94</v>
      </c>
      <c r="S436" s="26" t="s">
        <v>50</v>
      </c>
      <c r="T436" s="27" t="str">
        <f t="shared" si="60"/>
        <v>0.00</v>
      </c>
      <c r="U436" s="27">
        <f t="shared" si="61"/>
        <v>-2</v>
      </c>
      <c r="V436" s="23">
        <f t="shared" si="66"/>
        <v>11.339999999999893</v>
      </c>
      <c r="W436" s="20">
        <f t="shared" si="67"/>
        <v>1018.91</v>
      </c>
      <c r="X436" s="21">
        <f t="shared" si="62"/>
        <v>1.1129540391202258E-2</v>
      </c>
      <c r="Y436" s="49">
        <f t="shared" si="63"/>
        <v>0.11339999999999893</v>
      </c>
      <c r="Z436" s="48">
        <f t="shared" si="64"/>
        <v>1133.9999999999893</v>
      </c>
      <c r="AA436" s="24" t="s">
        <v>50</v>
      </c>
      <c r="AS436" s="8">
        <v>434</v>
      </c>
      <c r="AT436" s="8">
        <v>229</v>
      </c>
      <c r="AU436" s="51">
        <f t="shared" si="65"/>
        <v>0.52764976958525345</v>
      </c>
    </row>
    <row r="437" spans="1:47" x14ac:dyDescent="0.2">
      <c r="A437" s="67">
        <v>45926</v>
      </c>
      <c r="B437" s="24" t="s">
        <v>48</v>
      </c>
      <c r="D437" s="24" t="s">
        <v>538</v>
      </c>
      <c r="F437" s="24" t="s">
        <v>45</v>
      </c>
      <c r="G437" s="24" t="s">
        <v>46</v>
      </c>
      <c r="H437" s="47" t="s">
        <v>539</v>
      </c>
      <c r="I437" s="24" t="s">
        <v>540</v>
      </c>
      <c r="J437" s="24" t="s">
        <v>121</v>
      </c>
      <c r="K437" s="24" t="s">
        <v>59</v>
      </c>
      <c r="L437" s="27">
        <v>5</v>
      </c>
      <c r="M437" s="27"/>
      <c r="N437" s="27"/>
      <c r="O437" s="27"/>
      <c r="P437" s="27"/>
      <c r="Q437" s="27"/>
      <c r="R437" s="27">
        <v>10.25</v>
      </c>
      <c r="S437" s="26" t="s">
        <v>50</v>
      </c>
      <c r="T437" s="27" t="str">
        <f t="shared" si="60"/>
        <v>0.00</v>
      </c>
      <c r="U437" s="27">
        <f t="shared" si="61"/>
        <v>-5</v>
      </c>
      <c r="V437" s="23">
        <f t="shared" si="66"/>
        <v>6.3399999999998933</v>
      </c>
      <c r="W437" s="20">
        <f t="shared" si="67"/>
        <v>1023.91</v>
      </c>
      <c r="X437" s="21">
        <f t="shared" si="62"/>
        <v>6.1919504643961811E-3</v>
      </c>
      <c r="Y437" s="49">
        <f t="shared" si="63"/>
        <v>6.3399999999998929E-2</v>
      </c>
      <c r="Z437" s="48">
        <f t="shared" si="64"/>
        <v>633.99999999998931</v>
      </c>
      <c r="AA437" s="24" t="s">
        <v>50</v>
      </c>
      <c r="AS437" s="8">
        <v>435</v>
      </c>
      <c r="AT437" s="8">
        <v>229</v>
      </c>
      <c r="AU437" s="51">
        <f t="shared" si="65"/>
        <v>0.52643678160919538</v>
      </c>
    </row>
    <row r="438" spans="1:47" x14ac:dyDescent="0.2">
      <c r="A438" s="67">
        <v>45926</v>
      </c>
      <c r="B438" s="24" t="s">
        <v>48</v>
      </c>
      <c r="D438" s="24" t="s">
        <v>538</v>
      </c>
      <c r="F438" s="24" t="s">
        <v>45</v>
      </c>
      <c r="G438" s="24" t="s">
        <v>46</v>
      </c>
      <c r="H438" s="47" t="s">
        <v>539</v>
      </c>
      <c r="I438" s="24" t="s">
        <v>56</v>
      </c>
      <c r="J438" s="24" t="s">
        <v>72</v>
      </c>
      <c r="K438" s="24">
        <v>7.5</v>
      </c>
      <c r="L438" s="27">
        <v>5</v>
      </c>
      <c r="M438" s="27"/>
      <c r="N438" s="27"/>
      <c r="O438" s="27"/>
      <c r="P438" s="27"/>
      <c r="Q438" s="27"/>
      <c r="R438" s="27">
        <v>1.96</v>
      </c>
      <c r="S438" s="26" t="s">
        <v>50</v>
      </c>
      <c r="T438" s="27" t="str">
        <f t="shared" si="60"/>
        <v>0.00</v>
      </c>
      <c r="U438" s="27">
        <f t="shared" si="61"/>
        <v>-5</v>
      </c>
      <c r="V438" s="23">
        <f t="shared" si="66"/>
        <v>1.3399999999998933</v>
      </c>
      <c r="W438" s="20">
        <f t="shared" si="67"/>
        <v>1028.9099999999999</v>
      </c>
      <c r="X438" s="21">
        <f t="shared" si="62"/>
        <v>1.3023490878695837E-3</v>
      </c>
      <c r="Y438" s="49">
        <f t="shared" si="63"/>
        <v>1.3399999999998934E-2</v>
      </c>
      <c r="Z438" s="48">
        <f t="shared" si="64"/>
        <v>133.99999999998931</v>
      </c>
      <c r="AA438" s="24" t="s">
        <v>50</v>
      </c>
      <c r="AS438" s="8">
        <v>436</v>
      </c>
      <c r="AT438" s="8">
        <v>229</v>
      </c>
      <c r="AU438" s="51">
        <f t="shared" si="65"/>
        <v>0.52522935779816515</v>
      </c>
    </row>
    <row r="439" spans="1:47" x14ac:dyDescent="0.2">
      <c r="A439" s="67">
        <v>45926</v>
      </c>
      <c r="B439" s="24" t="s">
        <v>48</v>
      </c>
      <c r="D439" s="24" t="s">
        <v>538</v>
      </c>
      <c r="F439" s="24" t="s">
        <v>45</v>
      </c>
      <c r="G439" s="24" t="s">
        <v>46</v>
      </c>
      <c r="H439" s="47" t="s">
        <v>539</v>
      </c>
      <c r="I439" s="24" t="s">
        <v>541</v>
      </c>
      <c r="J439" s="24" t="s">
        <v>121</v>
      </c>
      <c r="K439" s="22" t="s">
        <v>245</v>
      </c>
      <c r="L439" s="27">
        <v>2</v>
      </c>
      <c r="M439" s="27"/>
      <c r="N439" s="27"/>
      <c r="O439" s="27"/>
      <c r="P439" s="27"/>
      <c r="Q439" s="27"/>
      <c r="R439" s="27">
        <v>1.9</v>
      </c>
      <c r="S439" s="26" t="s">
        <v>50</v>
      </c>
      <c r="T439" s="27" t="str">
        <f t="shared" si="60"/>
        <v>0.00</v>
      </c>
      <c r="U439" s="27">
        <f t="shared" si="61"/>
        <v>-2</v>
      </c>
      <c r="V439" s="23">
        <f t="shared" si="66"/>
        <v>-0.66000000000010672</v>
      </c>
      <c r="W439" s="20">
        <f t="shared" si="67"/>
        <v>1030.9099999999999</v>
      </c>
      <c r="X439" s="21">
        <f t="shared" si="62"/>
        <v>-6.4021107565171234E-4</v>
      </c>
      <c r="Y439" s="49">
        <f t="shared" si="63"/>
        <v>-6.6000000000010668E-3</v>
      </c>
      <c r="Z439" s="48">
        <f t="shared" si="64"/>
        <v>-66.000000000010672</v>
      </c>
      <c r="AA439" s="24" t="s">
        <v>50</v>
      </c>
      <c r="AS439" s="8">
        <v>437</v>
      </c>
      <c r="AT439" s="8">
        <v>229</v>
      </c>
      <c r="AU439" s="51">
        <f t="shared" si="65"/>
        <v>0.52402745995423339</v>
      </c>
    </row>
    <row r="440" spans="1:47" x14ac:dyDescent="0.2">
      <c r="A440" s="67">
        <v>45927</v>
      </c>
      <c r="B440" s="24" t="s">
        <v>48</v>
      </c>
      <c r="D440" s="24" t="s">
        <v>542</v>
      </c>
      <c r="F440" s="24" t="s">
        <v>45</v>
      </c>
      <c r="G440" s="24" t="s">
        <v>188</v>
      </c>
      <c r="H440" s="47" t="s">
        <v>543</v>
      </c>
      <c r="I440" s="50" t="s">
        <v>547</v>
      </c>
      <c r="J440" s="24" t="s">
        <v>546</v>
      </c>
      <c r="K440" s="8">
        <v>13.5</v>
      </c>
      <c r="L440" s="27">
        <v>3</v>
      </c>
      <c r="M440" s="27"/>
      <c r="N440" s="27"/>
      <c r="O440" s="27"/>
      <c r="P440" s="27"/>
      <c r="Q440" s="27"/>
      <c r="R440" s="27">
        <v>1.95</v>
      </c>
      <c r="S440" s="26" t="s">
        <v>53</v>
      </c>
      <c r="T440" s="27">
        <f t="shared" si="60"/>
        <v>5.85</v>
      </c>
      <c r="U440" s="27">
        <f t="shared" si="61"/>
        <v>2.8499999999999996</v>
      </c>
      <c r="V440" s="23">
        <f t="shared" si="66"/>
        <v>2.1899999999998929</v>
      </c>
      <c r="W440" s="20">
        <f t="shared" si="67"/>
        <v>1033.9099999999999</v>
      </c>
      <c r="X440" s="21">
        <f t="shared" si="62"/>
        <v>2.1181727616522649E-3</v>
      </c>
      <c r="Y440" s="49">
        <f t="shared" si="63"/>
        <v>2.1899999999998931E-2</v>
      </c>
      <c r="Z440" s="48">
        <f t="shared" si="64"/>
        <v>218.99999999998929</v>
      </c>
      <c r="AA440" s="24" t="s">
        <v>53</v>
      </c>
      <c r="AS440" s="8">
        <v>438</v>
      </c>
      <c r="AT440" s="8">
        <v>230</v>
      </c>
      <c r="AU440" s="51">
        <f t="shared" si="65"/>
        <v>0.52511415525114158</v>
      </c>
    </row>
    <row r="441" spans="1:47" x14ac:dyDescent="0.2">
      <c r="A441" s="67">
        <v>45928</v>
      </c>
      <c r="B441" s="24" t="s">
        <v>48</v>
      </c>
      <c r="D441" s="24" t="s">
        <v>548</v>
      </c>
      <c r="F441" s="24" t="s">
        <v>45</v>
      </c>
      <c r="G441" s="24" t="s">
        <v>188</v>
      </c>
      <c r="H441" s="47" t="s">
        <v>543</v>
      </c>
      <c r="I441" s="24" t="s">
        <v>544</v>
      </c>
      <c r="J441" s="24" t="s">
        <v>545</v>
      </c>
      <c r="K441" s="8">
        <v>17.5</v>
      </c>
      <c r="L441" s="27">
        <v>2</v>
      </c>
      <c r="M441" s="27"/>
      <c r="N441" s="27"/>
      <c r="O441" s="27"/>
      <c r="P441" s="27"/>
      <c r="Q441" s="27"/>
      <c r="R441" s="27">
        <v>1.91</v>
      </c>
      <c r="S441" s="26" t="s">
        <v>50</v>
      </c>
      <c r="T441" s="27" t="str">
        <f t="shared" si="60"/>
        <v>0.00</v>
      </c>
      <c r="U441" s="27">
        <f t="shared" si="61"/>
        <v>-2</v>
      </c>
      <c r="V441" s="23">
        <f t="shared" si="66"/>
        <v>0.18999999999989292</v>
      </c>
      <c r="W441" s="20">
        <f t="shared" si="67"/>
        <v>1035.9099999999999</v>
      </c>
      <c r="X441" s="21">
        <f t="shared" si="62"/>
        <v>1.8341361701295763E-4</v>
      </c>
      <c r="Y441" s="49">
        <f t="shared" si="63"/>
        <v>1.8999999999989292E-3</v>
      </c>
      <c r="Z441" s="48">
        <f t="shared" si="64"/>
        <v>18.999999999989292</v>
      </c>
      <c r="AA441" s="24" t="s">
        <v>50</v>
      </c>
      <c r="AS441" s="8">
        <v>439</v>
      </c>
      <c r="AT441" s="8">
        <v>230</v>
      </c>
      <c r="AU441" s="51">
        <f t="shared" si="65"/>
        <v>0.52391799544419138</v>
      </c>
    </row>
    <row r="442" spans="1:47" x14ac:dyDescent="0.2">
      <c r="A442" s="67">
        <v>45928</v>
      </c>
      <c r="B442" s="24" t="s">
        <v>48</v>
      </c>
      <c r="D442" s="24" t="s">
        <v>548</v>
      </c>
      <c r="F442" s="24" t="s">
        <v>45</v>
      </c>
      <c r="G442" s="24" t="s">
        <v>46</v>
      </c>
      <c r="H442" s="47" t="s">
        <v>539</v>
      </c>
      <c r="I442" s="24" t="s">
        <v>550</v>
      </c>
      <c r="J442" s="24" t="s">
        <v>58</v>
      </c>
      <c r="K442" s="24" t="s">
        <v>407</v>
      </c>
      <c r="L442" s="27">
        <v>5</v>
      </c>
      <c r="M442" s="27"/>
      <c r="N442" s="27"/>
      <c r="O442" s="27"/>
      <c r="P442" s="27"/>
      <c r="Q442" s="27"/>
      <c r="R442" s="27">
        <v>1.74</v>
      </c>
      <c r="S442" s="26" t="s">
        <v>50</v>
      </c>
      <c r="T442" s="27" t="str">
        <f t="shared" si="60"/>
        <v>0.00</v>
      </c>
      <c r="U442" s="27">
        <f t="shared" si="61"/>
        <v>-5</v>
      </c>
      <c r="V442" s="23">
        <f t="shared" si="66"/>
        <v>-4.8100000000001071</v>
      </c>
      <c r="W442" s="20">
        <f t="shared" si="67"/>
        <v>1040.9099999999999</v>
      </c>
      <c r="X442" s="21">
        <f t="shared" si="62"/>
        <v>-4.6209566629200486E-3</v>
      </c>
      <c r="Y442" s="49">
        <f t="shared" si="63"/>
        <v>-4.8100000000001072E-2</v>
      </c>
      <c r="Z442" s="48">
        <f t="shared" si="64"/>
        <v>-481.00000000001069</v>
      </c>
      <c r="AA442" s="24" t="s">
        <v>50</v>
      </c>
      <c r="AS442" s="8">
        <v>440</v>
      </c>
      <c r="AT442" s="8">
        <v>230</v>
      </c>
      <c r="AU442" s="51">
        <f t="shared" si="65"/>
        <v>0.52272727272727271</v>
      </c>
    </row>
    <row r="443" spans="1:47" x14ac:dyDescent="0.2">
      <c r="A443" s="67">
        <v>45928</v>
      </c>
      <c r="B443" s="24" t="s">
        <v>48</v>
      </c>
      <c r="D443" s="24" t="s">
        <v>548</v>
      </c>
      <c r="F443" s="24" t="s">
        <v>45</v>
      </c>
      <c r="G443" s="24" t="s">
        <v>46</v>
      </c>
      <c r="H443" s="47" t="s">
        <v>539</v>
      </c>
      <c r="I443" s="24" t="s">
        <v>551</v>
      </c>
      <c r="J443" s="24" t="s">
        <v>121</v>
      </c>
      <c r="K443" s="24" t="s">
        <v>246</v>
      </c>
      <c r="L443" s="27">
        <v>3</v>
      </c>
      <c r="M443" s="27"/>
      <c r="N443" s="27"/>
      <c r="O443" s="27"/>
      <c r="P443" s="27"/>
      <c r="Q443" s="27"/>
      <c r="R443" s="27">
        <v>1.9</v>
      </c>
      <c r="S443" s="26" t="s">
        <v>50</v>
      </c>
      <c r="T443" s="27" t="str">
        <f t="shared" si="60"/>
        <v>0.00</v>
      </c>
      <c r="U443" s="27">
        <f t="shared" si="61"/>
        <v>-3</v>
      </c>
      <c r="V443" s="23">
        <f t="shared" si="66"/>
        <v>-7.8100000000001071</v>
      </c>
      <c r="W443" s="20">
        <f t="shared" si="67"/>
        <v>1043.9099999999999</v>
      </c>
      <c r="X443" s="21">
        <f t="shared" si="62"/>
        <v>-7.4814878677281647E-3</v>
      </c>
      <c r="Y443" s="49">
        <f t="shared" si="63"/>
        <v>-7.8100000000001071E-2</v>
      </c>
      <c r="Z443" s="48">
        <f t="shared" si="64"/>
        <v>-781.00000000001069</v>
      </c>
      <c r="AA443" s="24" t="s">
        <v>50</v>
      </c>
      <c r="AS443" s="8">
        <v>441</v>
      </c>
      <c r="AT443" s="8">
        <v>230</v>
      </c>
      <c r="AU443" s="51">
        <f t="shared" si="65"/>
        <v>0.52154195011337867</v>
      </c>
    </row>
    <row r="444" spans="1:47" x14ac:dyDescent="0.2">
      <c r="A444" s="67">
        <v>45949</v>
      </c>
      <c r="B444" s="24" t="s">
        <v>48</v>
      </c>
      <c r="D444" s="24" t="s">
        <v>548</v>
      </c>
      <c r="F444" s="24" t="s">
        <v>45</v>
      </c>
      <c r="G444" s="24" t="s">
        <v>153</v>
      </c>
      <c r="H444" s="47" t="s">
        <v>552</v>
      </c>
      <c r="I444" s="24" t="s">
        <v>209</v>
      </c>
      <c r="J444" s="24" t="s">
        <v>234</v>
      </c>
      <c r="K444" s="8">
        <v>4.5</v>
      </c>
      <c r="L444" s="27">
        <v>3</v>
      </c>
      <c r="M444" s="27"/>
      <c r="N444" s="27"/>
      <c r="O444" s="27"/>
      <c r="P444" s="27"/>
      <c r="Q444" s="27"/>
      <c r="R444" s="27">
        <v>1.85</v>
      </c>
      <c r="S444" s="26" t="s">
        <v>50</v>
      </c>
      <c r="T444" s="27" t="str">
        <f t="shared" si="60"/>
        <v>0.00</v>
      </c>
      <c r="U444" s="27">
        <f t="shared" si="61"/>
        <v>-3</v>
      </c>
      <c r="V444" s="23">
        <f t="shared" si="66"/>
        <v>-10.810000000000107</v>
      </c>
      <c r="W444" s="20">
        <f t="shared" si="67"/>
        <v>1046.9099999999999</v>
      </c>
      <c r="X444" s="21">
        <f t="shared" si="62"/>
        <v>-1.0325624934330658E-2</v>
      </c>
      <c r="Y444" s="49">
        <f t="shared" si="63"/>
        <v>-0.10810000000000107</v>
      </c>
      <c r="Z444" s="48">
        <f t="shared" si="64"/>
        <v>-1081.0000000000107</v>
      </c>
      <c r="AA444" s="24" t="s">
        <v>50</v>
      </c>
      <c r="AS444" s="8">
        <v>442</v>
      </c>
      <c r="AT444" s="8">
        <v>230</v>
      </c>
      <c r="AU444" s="51">
        <f t="shared" si="65"/>
        <v>0.52036199095022628</v>
      </c>
    </row>
    <row r="445" spans="1:47" ht="17" x14ac:dyDescent="0.2">
      <c r="A445" s="67">
        <v>45982</v>
      </c>
      <c r="B445" s="24" t="s">
        <v>48</v>
      </c>
      <c r="D445" s="24" t="s">
        <v>538</v>
      </c>
      <c r="F445" s="24" t="s">
        <v>45</v>
      </c>
      <c r="G445" s="24" t="s">
        <v>215</v>
      </c>
      <c r="H445" s="47" t="s">
        <v>594</v>
      </c>
      <c r="I445" s="66" t="s">
        <v>554</v>
      </c>
      <c r="J445" s="24" t="s">
        <v>121</v>
      </c>
      <c r="K445" s="24" t="s">
        <v>553</v>
      </c>
      <c r="L445" s="27">
        <v>2.5</v>
      </c>
      <c r="M445" s="27"/>
      <c r="N445" s="27"/>
      <c r="O445" s="27"/>
      <c r="P445" s="27"/>
      <c r="Q445" s="27"/>
      <c r="R445" s="27">
        <v>5</v>
      </c>
      <c r="S445" s="26" t="s">
        <v>50</v>
      </c>
      <c r="T445" s="27" t="str">
        <f t="shared" si="60"/>
        <v>0.00</v>
      </c>
      <c r="U445" s="27">
        <f t="shared" si="61"/>
        <v>-2.5</v>
      </c>
      <c r="V445" s="23">
        <f t="shared" si="66"/>
        <v>-13.310000000000107</v>
      </c>
      <c r="W445" s="20">
        <f t="shared" si="67"/>
        <v>1049.4099999999999</v>
      </c>
      <c r="X445" s="21">
        <f t="shared" si="62"/>
        <v>-1.2683317292574027E-2</v>
      </c>
      <c r="Y445" s="49">
        <f t="shared" si="63"/>
        <v>-0.13310000000000108</v>
      </c>
      <c r="Z445" s="48">
        <f t="shared" si="64"/>
        <v>-1331.0000000000107</v>
      </c>
      <c r="AA445" s="26" t="s">
        <v>50</v>
      </c>
      <c r="AS445" s="8">
        <v>443</v>
      </c>
      <c r="AT445" s="8">
        <v>230</v>
      </c>
      <c r="AU445" s="51">
        <f t="shared" si="65"/>
        <v>0.5191873589164786</v>
      </c>
    </row>
    <row r="446" spans="1:47" x14ac:dyDescent="0.2">
      <c r="A446" s="67">
        <v>45982</v>
      </c>
      <c r="B446" s="24" t="s">
        <v>48</v>
      </c>
      <c r="D446" s="24" t="s">
        <v>538</v>
      </c>
      <c r="F446" s="24" t="s">
        <v>45</v>
      </c>
      <c r="G446" s="24" t="s">
        <v>215</v>
      </c>
      <c r="H446" s="47" t="s">
        <v>594</v>
      </c>
      <c r="I446" s="24" t="s">
        <v>555</v>
      </c>
      <c r="J446" s="24" t="s">
        <v>121</v>
      </c>
      <c r="K446" s="24" t="s">
        <v>553</v>
      </c>
      <c r="L446" s="27">
        <v>1</v>
      </c>
      <c r="M446" s="27"/>
      <c r="N446" s="27"/>
      <c r="O446" s="27"/>
      <c r="P446" s="27"/>
      <c r="Q446" s="27"/>
      <c r="R446" s="27">
        <v>4</v>
      </c>
      <c r="S446" s="26" t="s">
        <v>50</v>
      </c>
      <c r="T446" s="27" t="str">
        <f t="shared" si="60"/>
        <v>0.00</v>
      </c>
      <c r="U446" s="27">
        <f t="shared" si="61"/>
        <v>-1</v>
      </c>
      <c r="V446" s="23">
        <f t="shared" si="66"/>
        <v>-14.310000000000107</v>
      </c>
      <c r="W446" s="20">
        <f t="shared" si="67"/>
        <v>1050.4099999999999</v>
      </c>
      <c r="X446" s="21">
        <f t="shared" si="62"/>
        <v>-1.3623251873078236E-2</v>
      </c>
      <c r="Y446" s="49">
        <f t="shared" si="63"/>
        <v>-0.14310000000000106</v>
      </c>
      <c r="Z446" s="48">
        <f t="shared" si="64"/>
        <v>-1431.0000000000107</v>
      </c>
      <c r="AA446" s="26" t="s">
        <v>50</v>
      </c>
      <c r="AS446" s="8">
        <v>444</v>
      </c>
      <c r="AT446" s="8">
        <v>230</v>
      </c>
      <c r="AU446" s="51">
        <f t="shared" si="65"/>
        <v>0.51801801801801806</v>
      </c>
    </row>
    <row r="447" spans="1:47" x14ac:dyDescent="0.2">
      <c r="A447" s="67">
        <v>45982</v>
      </c>
      <c r="B447" s="24" t="s">
        <v>48</v>
      </c>
      <c r="D447" s="24" t="s">
        <v>538</v>
      </c>
      <c r="F447" s="24" t="s">
        <v>45</v>
      </c>
      <c r="G447" s="24" t="s">
        <v>215</v>
      </c>
      <c r="H447" s="47" t="s">
        <v>594</v>
      </c>
      <c r="I447" s="24" t="s">
        <v>556</v>
      </c>
      <c r="J447" s="24" t="s">
        <v>121</v>
      </c>
      <c r="K447" s="24" t="s">
        <v>553</v>
      </c>
      <c r="L447" s="27">
        <v>0.5</v>
      </c>
      <c r="M447" s="27"/>
      <c r="N447" s="27"/>
      <c r="O447" s="27"/>
      <c r="P447" s="27"/>
      <c r="Q447" s="27"/>
      <c r="R447" s="27">
        <v>8</v>
      </c>
      <c r="S447" s="26" t="s">
        <v>50</v>
      </c>
      <c r="T447" s="27" t="str">
        <f t="shared" si="60"/>
        <v>0.00</v>
      </c>
      <c r="U447" s="27">
        <f t="shared" si="61"/>
        <v>-0.5</v>
      </c>
      <c r="V447" s="23">
        <f t="shared" si="66"/>
        <v>-14.810000000000107</v>
      </c>
      <c r="W447" s="20">
        <f t="shared" si="67"/>
        <v>1050.9099999999999</v>
      </c>
      <c r="X447" s="21">
        <f t="shared" si="62"/>
        <v>-1.409254836284754E-2</v>
      </c>
      <c r="Y447" s="49">
        <f t="shared" si="63"/>
        <v>-0.14810000000000106</v>
      </c>
      <c r="Z447" s="48">
        <f t="shared" si="64"/>
        <v>-1481.0000000000107</v>
      </c>
      <c r="AA447" s="26" t="s">
        <v>50</v>
      </c>
      <c r="AS447" s="8">
        <v>445</v>
      </c>
      <c r="AT447" s="8">
        <v>230</v>
      </c>
      <c r="AU447" s="51">
        <f t="shared" si="65"/>
        <v>0.5168539325842697</v>
      </c>
    </row>
    <row r="448" spans="1:47" x14ac:dyDescent="0.2">
      <c r="A448" s="67">
        <v>45982</v>
      </c>
      <c r="B448" s="24" t="s">
        <v>48</v>
      </c>
      <c r="D448" s="24" t="s">
        <v>538</v>
      </c>
      <c r="F448" s="24" t="s">
        <v>45</v>
      </c>
      <c r="G448" s="24" t="s">
        <v>215</v>
      </c>
      <c r="H448" s="47" t="s">
        <v>594</v>
      </c>
      <c r="I448" s="50" t="s">
        <v>558</v>
      </c>
      <c r="J448" s="24" t="s">
        <v>121</v>
      </c>
      <c r="K448" s="24" t="s">
        <v>557</v>
      </c>
      <c r="L448" s="27">
        <v>1</v>
      </c>
      <c r="M448" s="27"/>
      <c r="N448" s="27"/>
      <c r="O448" s="27"/>
      <c r="P448" s="27"/>
      <c r="Q448" s="27"/>
      <c r="R448" s="27">
        <v>4.8</v>
      </c>
      <c r="S448" s="26" t="s">
        <v>53</v>
      </c>
      <c r="T448" s="27">
        <f t="shared" si="60"/>
        <v>4.8</v>
      </c>
      <c r="U448" s="27">
        <f t="shared" si="61"/>
        <v>3.8</v>
      </c>
      <c r="V448" s="23">
        <f t="shared" si="66"/>
        <v>-11.010000000000108</v>
      </c>
      <c r="W448" s="20">
        <f t="shared" si="67"/>
        <v>1051.9099999999999</v>
      </c>
      <c r="X448" s="21">
        <f t="shared" si="62"/>
        <v>-1.0466674905647925E-2</v>
      </c>
      <c r="Y448" s="49">
        <f t="shared" si="63"/>
        <v>-0.11010000000000109</v>
      </c>
      <c r="Z448" s="48">
        <f t="shared" si="64"/>
        <v>-1101.0000000000109</v>
      </c>
      <c r="AA448" s="26" t="s">
        <v>53</v>
      </c>
      <c r="AS448" s="8">
        <v>446</v>
      </c>
      <c r="AT448" s="8">
        <v>231</v>
      </c>
      <c r="AU448" s="51">
        <f t="shared" si="65"/>
        <v>0.51793721973094176</v>
      </c>
    </row>
    <row r="449" spans="1:47" x14ac:dyDescent="0.2">
      <c r="A449" s="67">
        <v>45982</v>
      </c>
      <c r="B449" s="24" t="s">
        <v>48</v>
      </c>
      <c r="D449" s="24" t="s">
        <v>538</v>
      </c>
      <c r="F449" s="24" t="s">
        <v>45</v>
      </c>
      <c r="G449" s="24" t="s">
        <v>215</v>
      </c>
      <c r="H449" s="47" t="s">
        <v>594</v>
      </c>
      <c r="I449" s="24" t="s">
        <v>559</v>
      </c>
      <c r="J449" s="24" t="s">
        <v>121</v>
      </c>
      <c r="K449" s="24" t="s">
        <v>557</v>
      </c>
      <c r="L449" s="27">
        <v>0.5</v>
      </c>
      <c r="M449" s="27"/>
      <c r="N449" s="27"/>
      <c r="O449" s="27"/>
      <c r="P449" s="27"/>
      <c r="Q449" s="27"/>
      <c r="R449" s="27">
        <v>6</v>
      </c>
      <c r="S449" s="26" t="s">
        <v>50</v>
      </c>
      <c r="T449" s="27" t="str">
        <f t="shared" si="60"/>
        <v>0.00</v>
      </c>
      <c r="U449" s="27">
        <f t="shared" si="61"/>
        <v>-0.5</v>
      </c>
      <c r="V449" s="23">
        <f t="shared" si="66"/>
        <v>-11.510000000000108</v>
      </c>
      <c r="W449" s="20">
        <f t="shared" si="67"/>
        <v>1052.4099999999999</v>
      </c>
      <c r="X449" s="21">
        <f t="shared" si="62"/>
        <v>-1.0936802196862544E-2</v>
      </c>
      <c r="Y449" s="49">
        <f t="shared" si="63"/>
        <v>-0.11510000000000108</v>
      </c>
      <c r="Z449" s="48">
        <f t="shared" si="64"/>
        <v>-1151.0000000000109</v>
      </c>
      <c r="AA449" s="26" t="s">
        <v>50</v>
      </c>
      <c r="AS449" s="8">
        <v>447</v>
      </c>
      <c r="AT449" s="8">
        <v>231</v>
      </c>
      <c r="AU449" s="51">
        <f t="shared" si="65"/>
        <v>0.51677852348993292</v>
      </c>
    </row>
    <row r="450" spans="1:47" x14ac:dyDescent="0.2">
      <c r="A450" s="67">
        <v>45982</v>
      </c>
      <c r="B450" s="24" t="s">
        <v>48</v>
      </c>
      <c r="D450" s="24" t="s">
        <v>538</v>
      </c>
      <c r="F450" s="24" t="s">
        <v>45</v>
      </c>
      <c r="G450" s="24" t="s">
        <v>215</v>
      </c>
      <c r="H450" s="47" t="s">
        <v>594</v>
      </c>
      <c r="I450" s="24" t="s">
        <v>560</v>
      </c>
      <c r="J450" s="24" t="s">
        <v>121</v>
      </c>
      <c r="K450" s="24" t="s">
        <v>557</v>
      </c>
      <c r="L450" s="27">
        <v>0.5</v>
      </c>
      <c r="M450" s="27"/>
      <c r="N450" s="27"/>
      <c r="O450" s="27"/>
      <c r="P450" s="27"/>
      <c r="Q450" s="27"/>
      <c r="R450" s="27">
        <v>7</v>
      </c>
      <c r="S450" s="26" t="s">
        <v>50</v>
      </c>
      <c r="T450" s="27" t="str">
        <f t="shared" si="60"/>
        <v>0.00</v>
      </c>
      <c r="U450" s="27">
        <f t="shared" si="61"/>
        <v>-0.5</v>
      </c>
      <c r="V450" s="23">
        <f t="shared" si="66"/>
        <v>-12.010000000000108</v>
      </c>
      <c r="W450" s="20">
        <f t="shared" si="67"/>
        <v>1052.9099999999999</v>
      </c>
      <c r="X450" s="21">
        <f t="shared" si="62"/>
        <v>-1.1406482985250505E-2</v>
      </c>
      <c r="Y450" s="49">
        <f t="shared" si="63"/>
        <v>-0.12010000000000108</v>
      </c>
      <c r="Z450" s="48">
        <f t="shared" si="64"/>
        <v>-1201.0000000000109</v>
      </c>
      <c r="AA450" s="26" t="s">
        <v>50</v>
      </c>
      <c r="AS450" s="8">
        <v>448</v>
      </c>
      <c r="AT450" s="8">
        <v>231</v>
      </c>
      <c r="AU450" s="51">
        <f t="shared" si="65"/>
        <v>0.515625</v>
      </c>
    </row>
    <row r="451" spans="1:47" x14ac:dyDescent="0.2">
      <c r="A451" s="67">
        <v>45982</v>
      </c>
      <c r="B451" s="24" t="s">
        <v>48</v>
      </c>
      <c r="D451" s="24" t="s">
        <v>538</v>
      </c>
      <c r="F451" s="24" t="s">
        <v>45</v>
      </c>
      <c r="G451" s="24" t="s">
        <v>215</v>
      </c>
      <c r="H451" s="47" t="s">
        <v>594</v>
      </c>
      <c r="I451" s="24" t="s">
        <v>562</v>
      </c>
      <c r="J451" s="24" t="s">
        <v>121</v>
      </c>
      <c r="K451" s="24" t="s">
        <v>561</v>
      </c>
      <c r="L451" s="27">
        <v>1</v>
      </c>
      <c r="M451" s="27"/>
      <c r="N451" s="27"/>
      <c r="O451" s="27"/>
      <c r="P451" s="27"/>
      <c r="Q451" s="27"/>
      <c r="R451" s="27">
        <v>3.75</v>
      </c>
      <c r="S451" s="26" t="s">
        <v>50</v>
      </c>
      <c r="T451" s="27" t="str">
        <f t="shared" ref="T451:T515" si="69">IF(($AA451="W"),ROUND(($L451*$R451),2),"0.00")</f>
        <v>0.00</v>
      </c>
      <c r="U451" s="27">
        <f t="shared" ref="U451:U464" si="70">-$L451+T451</f>
        <v>-1</v>
      </c>
      <c r="V451" s="23">
        <f t="shared" si="66"/>
        <v>-13.010000000000108</v>
      </c>
      <c r="W451" s="20">
        <f t="shared" si="67"/>
        <v>1053.9099999999999</v>
      </c>
      <c r="X451" s="21">
        <f t="shared" ref="X451:X464" si="71">SUM(V451/W451)</f>
        <v>-1.2344507595525338E-2</v>
      </c>
      <c r="Y451" s="49">
        <f t="shared" ref="Y451:Y464" si="72">V451/100</f>
        <v>-0.13010000000000108</v>
      </c>
      <c r="Z451" s="48">
        <f t="shared" ref="Z451:Z464" si="73">V451*100</f>
        <v>-1301.0000000000109</v>
      </c>
      <c r="AA451" s="26" t="s">
        <v>50</v>
      </c>
      <c r="AS451" s="8">
        <v>449</v>
      </c>
      <c r="AT451" s="8">
        <v>231</v>
      </c>
      <c r="AU451" s="51">
        <f t="shared" ref="AU451:AU502" si="74">AT451/AS451</f>
        <v>0.51447661469933181</v>
      </c>
    </row>
    <row r="452" spans="1:47" x14ac:dyDescent="0.2">
      <c r="A452" s="67">
        <v>45982</v>
      </c>
      <c r="B452" s="24" t="s">
        <v>48</v>
      </c>
      <c r="D452" s="24" t="s">
        <v>538</v>
      </c>
      <c r="F452" s="24" t="s">
        <v>45</v>
      </c>
      <c r="G452" s="24" t="s">
        <v>215</v>
      </c>
      <c r="H452" s="47" t="s">
        <v>594</v>
      </c>
      <c r="I452" s="50" t="s">
        <v>563</v>
      </c>
      <c r="J452" s="24" t="s">
        <v>121</v>
      </c>
      <c r="K452" s="24" t="s">
        <v>561</v>
      </c>
      <c r="L452" s="27">
        <v>0.5</v>
      </c>
      <c r="M452" s="27"/>
      <c r="N452" s="27"/>
      <c r="O452" s="27"/>
      <c r="P452" s="27"/>
      <c r="Q452" s="27"/>
      <c r="R452" s="27">
        <v>3.4</v>
      </c>
      <c r="S452" s="26" t="s">
        <v>53</v>
      </c>
      <c r="T452" s="27">
        <f t="shared" si="69"/>
        <v>1.7</v>
      </c>
      <c r="U452" s="27">
        <f t="shared" si="70"/>
        <v>1.2</v>
      </c>
      <c r="V452" s="23">
        <f t="shared" ref="V452:V464" si="75">U452+V451</f>
        <v>-11.810000000000109</v>
      </c>
      <c r="W452" s="20">
        <f t="shared" ref="W452:W464" si="76">L452+W451</f>
        <v>1054.4099999999999</v>
      </c>
      <c r="X452" s="21">
        <f t="shared" si="71"/>
        <v>-1.1200576625790831E-2</v>
      </c>
      <c r="Y452" s="49">
        <f t="shared" si="72"/>
        <v>-0.11810000000000109</v>
      </c>
      <c r="Z452" s="48">
        <f t="shared" si="73"/>
        <v>-1181.0000000000109</v>
      </c>
      <c r="AA452" s="26" t="s">
        <v>53</v>
      </c>
      <c r="AS452" s="8">
        <v>450</v>
      </c>
      <c r="AT452" s="8">
        <v>232</v>
      </c>
      <c r="AU452" s="51">
        <f t="shared" si="74"/>
        <v>0.51555555555555554</v>
      </c>
    </row>
    <row r="453" spans="1:47" x14ac:dyDescent="0.2">
      <c r="A453" s="67">
        <v>45982</v>
      </c>
      <c r="B453" s="24" t="s">
        <v>48</v>
      </c>
      <c r="D453" s="24" t="s">
        <v>538</v>
      </c>
      <c r="F453" s="24" t="s">
        <v>45</v>
      </c>
      <c r="G453" s="24" t="s">
        <v>215</v>
      </c>
      <c r="H453" s="47" t="s">
        <v>594</v>
      </c>
      <c r="I453" s="24" t="s">
        <v>565</v>
      </c>
      <c r="J453" s="24" t="s">
        <v>121</v>
      </c>
      <c r="K453" s="24" t="s">
        <v>564</v>
      </c>
      <c r="L453" s="27">
        <v>1</v>
      </c>
      <c r="M453" s="27"/>
      <c r="N453" s="27"/>
      <c r="O453" s="27"/>
      <c r="P453" s="27"/>
      <c r="Q453" s="27"/>
      <c r="R453" s="27">
        <v>4</v>
      </c>
      <c r="S453" s="26" t="s">
        <v>50</v>
      </c>
      <c r="T453" s="27" t="str">
        <f t="shared" si="69"/>
        <v>0.00</v>
      </c>
      <c r="U453" s="27">
        <f t="shared" si="70"/>
        <v>-1</v>
      </c>
      <c r="V453" s="23">
        <f t="shared" si="75"/>
        <v>-12.810000000000109</v>
      </c>
      <c r="W453" s="20">
        <f t="shared" si="76"/>
        <v>1055.4099999999999</v>
      </c>
      <c r="X453" s="21">
        <f t="shared" si="71"/>
        <v>-1.2137463165973517E-2</v>
      </c>
      <c r="Y453" s="49">
        <f t="shared" si="72"/>
        <v>-0.1281000000000011</v>
      </c>
      <c r="Z453" s="48">
        <f t="shared" si="73"/>
        <v>-1281.0000000000109</v>
      </c>
      <c r="AA453" s="26" t="s">
        <v>50</v>
      </c>
      <c r="AS453" s="8">
        <v>451</v>
      </c>
      <c r="AT453" s="8">
        <v>232</v>
      </c>
      <c r="AU453" s="51">
        <f t="shared" si="74"/>
        <v>0.51441241685144123</v>
      </c>
    </row>
    <row r="454" spans="1:47" x14ac:dyDescent="0.2">
      <c r="A454" s="67">
        <v>45982</v>
      </c>
      <c r="B454" s="24" t="s">
        <v>48</v>
      </c>
      <c r="D454" s="24" t="s">
        <v>538</v>
      </c>
      <c r="F454" s="24" t="s">
        <v>45</v>
      </c>
      <c r="G454" s="24" t="s">
        <v>215</v>
      </c>
      <c r="H454" s="47" t="s">
        <v>594</v>
      </c>
      <c r="I454" s="24" t="s">
        <v>566</v>
      </c>
      <c r="J454" s="24" t="s">
        <v>121</v>
      </c>
      <c r="K454" s="24" t="s">
        <v>564</v>
      </c>
      <c r="L454" s="27">
        <v>1</v>
      </c>
      <c r="M454" s="27"/>
      <c r="N454" s="27"/>
      <c r="O454" s="27"/>
      <c r="P454" s="27"/>
      <c r="Q454" s="27"/>
      <c r="R454" s="27">
        <v>4.5</v>
      </c>
      <c r="S454" s="26" t="s">
        <v>50</v>
      </c>
      <c r="T454" s="27" t="str">
        <f t="shared" si="69"/>
        <v>0.00</v>
      </c>
      <c r="U454" s="27">
        <f t="shared" si="70"/>
        <v>-1</v>
      </c>
      <c r="V454" s="23">
        <f t="shared" si="75"/>
        <v>-13.810000000000109</v>
      </c>
      <c r="W454" s="20">
        <f t="shared" si="76"/>
        <v>1056.4099999999999</v>
      </c>
      <c r="X454" s="21">
        <f t="shared" si="71"/>
        <v>-1.3072575988489422E-2</v>
      </c>
      <c r="Y454" s="49">
        <f t="shared" si="72"/>
        <v>-0.13810000000000108</v>
      </c>
      <c r="Z454" s="48">
        <f t="shared" si="73"/>
        <v>-1381.0000000000109</v>
      </c>
      <c r="AA454" s="26" t="s">
        <v>50</v>
      </c>
      <c r="AS454" s="8">
        <v>452</v>
      </c>
      <c r="AT454" s="8">
        <v>232</v>
      </c>
      <c r="AU454" s="51">
        <f t="shared" si="74"/>
        <v>0.51327433628318586</v>
      </c>
    </row>
    <row r="455" spans="1:47" x14ac:dyDescent="0.2">
      <c r="A455" s="67">
        <v>46017</v>
      </c>
      <c r="B455" s="24" t="s">
        <v>48</v>
      </c>
      <c r="D455" s="24" t="s">
        <v>538</v>
      </c>
      <c r="F455" s="24" t="s">
        <v>45</v>
      </c>
      <c r="G455" s="24" t="s">
        <v>215</v>
      </c>
      <c r="H455" s="47" t="s">
        <v>574</v>
      </c>
      <c r="I455" s="24" t="s">
        <v>575</v>
      </c>
      <c r="J455" s="24" t="s">
        <v>121</v>
      </c>
      <c r="L455" s="27">
        <v>1</v>
      </c>
      <c r="M455" s="27"/>
      <c r="N455" s="27"/>
      <c r="O455" s="27"/>
      <c r="P455" s="27"/>
      <c r="Q455" s="27"/>
      <c r="R455" s="27">
        <v>4.5</v>
      </c>
      <c r="S455" s="26" t="s">
        <v>50</v>
      </c>
      <c r="T455" s="27" t="str">
        <f t="shared" si="69"/>
        <v>0.00</v>
      </c>
      <c r="U455" s="27">
        <f t="shared" si="70"/>
        <v>-1</v>
      </c>
      <c r="V455" s="23">
        <f t="shared" si="75"/>
        <v>-14.810000000000109</v>
      </c>
      <c r="W455" s="20">
        <f t="shared" si="76"/>
        <v>1057.4099999999999</v>
      </c>
      <c r="X455" s="21">
        <f t="shared" si="71"/>
        <v>-1.400592012558999E-2</v>
      </c>
      <c r="Y455" s="49">
        <f t="shared" si="72"/>
        <v>-0.14810000000000109</v>
      </c>
      <c r="Z455" s="48">
        <f t="shared" si="73"/>
        <v>-1481.0000000000109</v>
      </c>
      <c r="AA455" s="26" t="s">
        <v>50</v>
      </c>
      <c r="AS455" s="8">
        <v>453</v>
      </c>
      <c r="AT455" s="8">
        <v>232</v>
      </c>
      <c r="AU455" s="51">
        <f t="shared" si="74"/>
        <v>0.51214128035320083</v>
      </c>
    </row>
    <row r="456" spans="1:47" x14ac:dyDescent="0.2">
      <c r="A456" s="67">
        <v>46053</v>
      </c>
      <c r="B456" s="24" t="s">
        <v>48</v>
      </c>
      <c r="D456" s="24" t="s">
        <v>542</v>
      </c>
      <c r="F456" s="24" t="s">
        <v>45</v>
      </c>
      <c r="G456" s="24" t="s">
        <v>582</v>
      </c>
      <c r="H456" s="47" t="s">
        <v>589</v>
      </c>
      <c r="I456" s="24" t="s">
        <v>588</v>
      </c>
      <c r="J456" s="24" t="s">
        <v>121</v>
      </c>
      <c r="K456" s="70" t="s">
        <v>583</v>
      </c>
      <c r="L456" s="27">
        <v>1</v>
      </c>
      <c r="M456" s="27"/>
      <c r="N456" s="27"/>
      <c r="O456" s="27"/>
      <c r="P456" s="27"/>
      <c r="Q456" s="27"/>
      <c r="R456" s="27">
        <v>26</v>
      </c>
      <c r="S456" s="26" t="s">
        <v>50</v>
      </c>
      <c r="T456" s="27" t="str">
        <f t="shared" si="69"/>
        <v>0.00</v>
      </c>
      <c r="U456" s="27">
        <f t="shared" ref="U456:U460" si="77">-$L456+T456</f>
        <v>-1</v>
      </c>
      <c r="V456" s="23">
        <f t="shared" ref="V456:V460" si="78">U456+V455</f>
        <v>-15.810000000000109</v>
      </c>
      <c r="W456" s="20">
        <f t="shared" ref="W456:W460" si="79">L456+W455</f>
        <v>1058.4099999999999</v>
      </c>
      <c r="X456" s="21">
        <f t="shared" ref="X456:X460" si="80">SUM(V456/W456)</f>
        <v>-1.493750059050851E-2</v>
      </c>
      <c r="Y456" s="49">
        <f t="shared" ref="Y456:Y460" si="81">V456/100</f>
        <v>-0.1581000000000011</v>
      </c>
      <c r="Z456" s="48">
        <f t="shared" ref="Z456:Z460" si="82">V456*100</f>
        <v>-1581.0000000000109</v>
      </c>
      <c r="AA456" s="26" t="s">
        <v>50</v>
      </c>
      <c r="AS456" s="8">
        <f>AS455+1</f>
        <v>454</v>
      </c>
      <c r="AT456" s="8">
        <v>232</v>
      </c>
      <c r="AU456" s="51">
        <f t="shared" si="74"/>
        <v>0.51101321585903081</v>
      </c>
    </row>
    <row r="457" spans="1:47" x14ac:dyDescent="0.2">
      <c r="A457" s="67">
        <v>46053</v>
      </c>
      <c r="B457" s="24" t="s">
        <v>48</v>
      </c>
      <c r="D457" s="24" t="s">
        <v>542</v>
      </c>
      <c r="F457" s="24" t="s">
        <v>45</v>
      </c>
      <c r="G457" s="24" t="s">
        <v>582</v>
      </c>
      <c r="H457" s="47" t="s">
        <v>591</v>
      </c>
      <c r="I457" s="24" t="s">
        <v>590</v>
      </c>
      <c r="J457" s="24" t="s">
        <v>121</v>
      </c>
      <c r="K457" s="70" t="s">
        <v>584</v>
      </c>
      <c r="L457" s="27">
        <v>1</v>
      </c>
      <c r="M457" s="27"/>
      <c r="N457" s="27"/>
      <c r="O457" s="27"/>
      <c r="P457" s="27"/>
      <c r="Q457" s="27"/>
      <c r="R457" s="27">
        <v>34</v>
      </c>
      <c r="S457" s="26" t="s">
        <v>50</v>
      </c>
      <c r="T457" s="27" t="str">
        <f t="shared" si="69"/>
        <v>0.00</v>
      </c>
      <c r="U457" s="27">
        <f t="shared" si="77"/>
        <v>-1</v>
      </c>
      <c r="V457" s="23">
        <f t="shared" si="78"/>
        <v>-16.810000000000109</v>
      </c>
      <c r="W457" s="20">
        <f t="shared" si="79"/>
        <v>1059.4099999999999</v>
      </c>
      <c r="X457" s="21">
        <f t="shared" si="80"/>
        <v>-1.5867322377549873E-2</v>
      </c>
      <c r="Y457" s="49">
        <f t="shared" si="81"/>
        <v>-0.16810000000000108</v>
      </c>
      <c r="Z457" s="48">
        <f t="shared" si="82"/>
        <v>-1681.0000000000109</v>
      </c>
      <c r="AA457" s="26" t="s">
        <v>50</v>
      </c>
      <c r="AS457" s="8">
        <f t="shared" ref="AS457:AS478" si="83">AS456+1</f>
        <v>455</v>
      </c>
      <c r="AT457" s="8">
        <v>232</v>
      </c>
      <c r="AU457" s="51">
        <f t="shared" si="74"/>
        <v>0.50989010989010985</v>
      </c>
    </row>
    <row r="458" spans="1:47" x14ac:dyDescent="0.2">
      <c r="A458" s="67">
        <v>46053</v>
      </c>
      <c r="B458" s="24" t="s">
        <v>48</v>
      </c>
      <c r="D458" s="24" t="s">
        <v>542</v>
      </c>
      <c r="F458" s="24" t="s">
        <v>45</v>
      </c>
      <c r="G458" s="24" t="s">
        <v>582</v>
      </c>
      <c r="H458" s="47" t="s">
        <v>591</v>
      </c>
      <c r="I458" s="24" t="s">
        <v>592</v>
      </c>
      <c r="J458" s="24" t="s">
        <v>121</v>
      </c>
      <c r="K458" s="70" t="s">
        <v>585</v>
      </c>
      <c r="L458" s="27">
        <v>1</v>
      </c>
      <c r="M458" s="27"/>
      <c r="N458" s="27"/>
      <c r="O458" s="27"/>
      <c r="P458" s="27"/>
      <c r="Q458" s="27"/>
      <c r="R458" s="27">
        <v>23</v>
      </c>
      <c r="S458" s="26" t="s">
        <v>50</v>
      </c>
      <c r="T458" s="27" t="str">
        <f t="shared" si="69"/>
        <v>0.00</v>
      </c>
      <c r="U458" s="27">
        <f t="shared" si="77"/>
        <v>-1</v>
      </c>
      <c r="V458" s="23">
        <f t="shared" si="78"/>
        <v>-17.810000000000109</v>
      </c>
      <c r="W458" s="20">
        <f t="shared" si="79"/>
        <v>1060.4099999999999</v>
      </c>
      <c r="X458" s="21">
        <f t="shared" si="80"/>
        <v>-1.6795390462179829E-2</v>
      </c>
      <c r="Y458" s="49">
        <f t="shared" si="81"/>
        <v>-0.17810000000000109</v>
      </c>
      <c r="Z458" s="48">
        <f t="shared" si="82"/>
        <v>-1781.0000000000109</v>
      </c>
      <c r="AA458" s="26" t="s">
        <v>50</v>
      </c>
      <c r="AS458" s="8">
        <f t="shared" si="83"/>
        <v>456</v>
      </c>
      <c r="AT458" s="8">
        <v>232</v>
      </c>
      <c r="AU458" s="51">
        <f t="shared" si="74"/>
        <v>0.50877192982456143</v>
      </c>
    </row>
    <row r="459" spans="1:47" x14ac:dyDescent="0.2">
      <c r="A459" s="67">
        <v>46017</v>
      </c>
      <c r="B459" s="24" t="s">
        <v>48</v>
      </c>
      <c r="D459" s="24" t="s">
        <v>538</v>
      </c>
      <c r="F459" s="24" t="s">
        <v>45</v>
      </c>
      <c r="G459" s="24" t="s">
        <v>215</v>
      </c>
      <c r="H459" s="47" t="s">
        <v>574</v>
      </c>
      <c r="I459" s="24" t="s">
        <v>581</v>
      </c>
      <c r="J459" s="24" t="s">
        <v>121</v>
      </c>
      <c r="L459" s="27">
        <v>1</v>
      </c>
      <c r="M459" s="27"/>
      <c r="N459" s="27"/>
      <c r="O459" s="27"/>
      <c r="P459" s="27"/>
      <c r="Q459" s="27"/>
      <c r="R459" s="27">
        <v>5</v>
      </c>
      <c r="S459" s="26" t="s">
        <v>50</v>
      </c>
      <c r="T459" s="27" t="str">
        <f t="shared" si="69"/>
        <v>0.00</v>
      </c>
      <c r="U459" s="27">
        <f t="shared" si="77"/>
        <v>-1</v>
      </c>
      <c r="V459" s="23">
        <f t="shared" si="78"/>
        <v>-18.810000000000109</v>
      </c>
      <c r="W459" s="20">
        <f t="shared" si="79"/>
        <v>1061.4099999999999</v>
      </c>
      <c r="X459" s="21">
        <f t="shared" si="80"/>
        <v>-1.7721709801113719E-2</v>
      </c>
      <c r="Y459" s="49">
        <f t="shared" si="81"/>
        <v>-0.1881000000000011</v>
      </c>
      <c r="Z459" s="48">
        <f t="shared" si="82"/>
        <v>-1881.0000000000109</v>
      </c>
      <c r="AA459" s="26" t="s">
        <v>50</v>
      </c>
      <c r="AS459" s="8">
        <f t="shared" si="83"/>
        <v>457</v>
      </c>
      <c r="AT459" s="8">
        <v>232</v>
      </c>
      <c r="AU459" s="51">
        <f t="shared" si="74"/>
        <v>0.50765864332603938</v>
      </c>
    </row>
    <row r="460" spans="1:47" x14ac:dyDescent="0.2">
      <c r="A460" s="67">
        <v>46017</v>
      </c>
      <c r="B460" s="24" t="s">
        <v>48</v>
      </c>
      <c r="D460" s="24" t="s">
        <v>538</v>
      </c>
      <c r="F460" s="24" t="s">
        <v>45</v>
      </c>
      <c r="G460" s="24" t="s">
        <v>215</v>
      </c>
      <c r="H460" s="47" t="s">
        <v>574</v>
      </c>
      <c r="I460" s="24" t="s">
        <v>576</v>
      </c>
      <c r="J460" s="24" t="s">
        <v>121</v>
      </c>
      <c r="L460" s="27">
        <v>1</v>
      </c>
      <c r="M460" s="27"/>
      <c r="N460" s="27"/>
      <c r="O460" s="27"/>
      <c r="P460" s="27"/>
      <c r="Q460" s="27"/>
      <c r="R460" s="27">
        <v>4</v>
      </c>
      <c r="S460" s="26" t="s">
        <v>50</v>
      </c>
      <c r="T460" s="27" t="str">
        <f t="shared" si="69"/>
        <v>0.00</v>
      </c>
      <c r="U460" s="27">
        <f t="shared" si="77"/>
        <v>-1</v>
      </c>
      <c r="V460" s="23">
        <f t="shared" si="78"/>
        <v>-19.810000000000109</v>
      </c>
      <c r="W460" s="20">
        <f t="shared" si="79"/>
        <v>1062.4099999999999</v>
      </c>
      <c r="X460" s="21">
        <f t="shared" si="80"/>
        <v>-1.8646285332404731E-2</v>
      </c>
      <c r="Y460" s="49">
        <f t="shared" si="81"/>
        <v>-0.19810000000000108</v>
      </c>
      <c r="Z460" s="48">
        <f t="shared" si="82"/>
        <v>-1981.0000000000109</v>
      </c>
      <c r="AA460" s="26" t="s">
        <v>50</v>
      </c>
      <c r="AS460" s="8">
        <f t="shared" si="83"/>
        <v>458</v>
      </c>
      <c r="AT460" s="8">
        <v>232</v>
      </c>
      <c r="AU460" s="51">
        <f t="shared" si="74"/>
        <v>0.50655021834061131</v>
      </c>
    </row>
    <row r="461" spans="1:47" x14ac:dyDescent="0.2">
      <c r="A461" s="67">
        <v>46017</v>
      </c>
      <c r="B461" s="24" t="s">
        <v>48</v>
      </c>
      <c r="D461" s="24" t="s">
        <v>538</v>
      </c>
      <c r="F461" s="24" t="s">
        <v>45</v>
      </c>
      <c r="G461" s="24" t="s">
        <v>215</v>
      </c>
      <c r="H461" s="47" t="s">
        <v>574</v>
      </c>
      <c r="I461" s="50" t="s">
        <v>577</v>
      </c>
      <c r="J461" s="24" t="s">
        <v>121</v>
      </c>
      <c r="L461" s="27">
        <v>1</v>
      </c>
      <c r="M461" s="27"/>
      <c r="N461" s="27"/>
      <c r="O461" s="27"/>
      <c r="P461" s="27"/>
      <c r="Q461" s="27"/>
      <c r="R461" s="27">
        <v>5</v>
      </c>
      <c r="S461" s="26" t="s">
        <v>53</v>
      </c>
      <c r="T461" s="27">
        <f t="shared" si="69"/>
        <v>5</v>
      </c>
      <c r="U461" s="27">
        <f t="shared" si="70"/>
        <v>4</v>
      </c>
      <c r="V461" s="23">
        <f t="shared" si="75"/>
        <v>-15.810000000000109</v>
      </c>
      <c r="W461" s="20">
        <f t="shared" si="76"/>
        <v>1063.4099999999999</v>
      </c>
      <c r="X461" s="21">
        <f t="shared" si="71"/>
        <v>-1.4867266623409701E-2</v>
      </c>
      <c r="Y461" s="49">
        <f t="shared" si="72"/>
        <v>-0.1581000000000011</v>
      </c>
      <c r="Z461" s="48">
        <f t="shared" si="73"/>
        <v>-1581.0000000000109</v>
      </c>
      <c r="AA461" s="26" t="s">
        <v>53</v>
      </c>
      <c r="AS461" s="8">
        <f t="shared" si="83"/>
        <v>459</v>
      </c>
      <c r="AT461" s="8">
        <v>233</v>
      </c>
      <c r="AU461" s="51">
        <f t="shared" si="74"/>
        <v>0.50762527233115473</v>
      </c>
    </row>
    <row r="462" spans="1:47" x14ac:dyDescent="0.2">
      <c r="A462" s="67">
        <v>46017</v>
      </c>
      <c r="B462" s="24" t="s">
        <v>48</v>
      </c>
      <c r="D462" s="24" t="s">
        <v>538</v>
      </c>
      <c r="F462" s="24" t="s">
        <v>45</v>
      </c>
      <c r="G462" s="24" t="s">
        <v>215</v>
      </c>
      <c r="H462" s="47" t="s">
        <v>574</v>
      </c>
      <c r="I462" s="24" t="s">
        <v>578</v>
      </c>
      <c r="J462" s="24" t="s">
        <v>121</v>
      </c>
      <c r="L462" s="27">
        <v>1.5</v>
      </c>
      <c r="M462" s="27"/>
      <c r="N462" s="27"/>
      <c r="O462" s="27"/>
      <c r="P462" s="27"/>
      <c r="Q462" s="27"/>
      <c r="R462" s="27">
        <v>3.3</v>
      </c>
      <c r="S462" s="26" t="s">
        <v>50</v>
      </c>
      <c r="T462" s="27" t="str">
        <f t="shared" si="69"/>
        <v>0.00</v>
      </c>
      <c r="U462" s="27">
        <f t="shared" si="70"/>
        <v>-1.5</v>
      </c>
      <c r="V462" s="23">
        <f t="shared" si="75"/>
        <v>-17.310000000000109</v>
      </c>
      <c r="W462" s="20">
        <f t="shared" si="76"/>
        <v>1064.9099999999999</v>
      </c>
      <c r="X462" s="21">
        <f t="shared" si="71"/>
        <v>-1.6254894779840653E-2</v>
      </c>
      <c r="Y462" s="49">
        <f t="shared" si="72"/>
        <v>-0.17310000000000109</v>
      </c>
      <c r="Z462" s="48">
        <f t="shared" si="73"/>
        <v>-1731.0000000000109</v>
      </c>
      <c r="AA462" s="26" t="s">
        <v>50</v>
      </c>
      <c r="AS462" s="8">
        <f t="shared" si="83"/>
        <v>460</v>
      </c>
      <c r="AT462" s="8">
        <v>233</v>
      </c>
      <c r="AU462" s="51">
        <f t="shared" si="74"/>
        <v>0.50652173913043474</v>
      </c>
    </row>
    <row r="463" spans="1:47" x14ac:dyDescent="0.2">
      <c r="A463" s="67">
        <v>46017</v>
      </c>
      <c r="B463" s="24" t="s">
        <v>48</v>
      </c>
      <c r="D463" s="24" t="s">
        <v>538</v>
      </c>
      <c r="F463" s="24" t="s">
        <v>45</v>
      </c>
      <c r="G463" s="24" t="s">
        <v>215</v>
      </c>
      <c r="H463" s="47" t="s">
        <v>574</v>
      </c>
      <c r="I463" s="24" t="s">
        <v>579</v>
      </c>
      <c r="J463" s="24" t="s">
        <v>121</v>
      </c>
      <c r="L463" s="27">
        <v>1.5</v>
      </c>
      <c r="M463" s="27"/>
      <c r="N463" s="27"/>
      <c r="O463" s="27"/>
      <c r="P463" s="27"/>
      <c r="Q463" s="27"/>
      <c r="R463" s="27">
        <v>3</v>
      </c>
      <c r="S463" s="26" t="s">
        <v>50</v>
      </c>
      <c r="T463" s="27" t="str">
        <f t="shared" si="69"/>
        <v>0.00</v>
      </c>
      <c r="U463" s="27">
        <f t="shared" si="70"/>
        <v>-1.5</v>
      </c>
      <c r="V463" s="23">
        <f t="shared" si="75"/>
        <v>-18.810000000000109</v>
      </c>
      <c r="W463" s="20">
        <f t="shared" si="76"/>
        <v>1066.4099999999999</v>
      </c>
      <c r="X463" s="21">
        <f t="shared" si="71"/>
        <v>-1.7638619292767426E-2</v>
      </c>
      <c r="Y463" s="49">
        <f t="shared" si="72"/>
        <v>-0.1881000000000011</v>
      </c>
      <c r="Z463" s="48">
        <f t="shared" si="73"/>
        <v>-1881.0000000000109</v>
      </c>
      <c r="AA463" s="26" t="s">
        <v>50</v>
      </c>
      <c r="AS463" s="8">
        <f t="shared" si="83"/>
        <v>461</v>
      </c>
      <c r="AT463" s="8">
        <v>233</v>
      </c>
      <c r="AU463" s="51">
        <f t="shared" si="74"/>
        <v>0.50542299349240782</v>
      </c>
    </row>
    <row r="464" spans="1:47" x14ac:dyDescent="0.2">
      <c r="A464" s="67">
        <v>46017</v>
      </c>
      <c r="B464" s="24" t="s">
        <v>48</v>
      </c>
      <c r="D464" s="24" t="s">
        <v>538</v>
      </c>
      <c r="F464" s="24" t="s">
        <v>45</v>
      </c>
      <c r="G464" s="24" t="s">
        <v>215</v>
      </c>
      <c r="H464" s="47" t="s">
        <v>574</v>
      </c>
      <c r="I464" s="24" t="s">
        <v>580</v>
      </c>
      <c r="J464" s="24" t="s">
        <v>121</v>
      </c>
      <c r="L464" s="27">
        <v>1</v>
      </c>
      <c r="M464" s="27"/>
      <c r="N464" s="27"/>
      <c r="O464" s="27"/>
      <c r="P464" s="27"/>
      <c r="Q464" s="27"/>
      <c r="R464" s="27">
        <v>4</v>
      </c>
      <c r="S464" s="26" t="s">
        <v>50</v>
      </c>
      <c r="T464" s="27" t="str">
        <f t="shared" si="69"/>
        <v>0.00</v>
      </c>
      <c r="U464" s="27">
        <f t="shared" si="70"/>
        <v>-1</v>
      </c>
      <c r="V464" s="23">
        <f t="shared" si="75"/>
        <v>-19.810000000000109</v>
      </c>
      <c r="W464" s="20">
        <f t="shared" si="76"/>
        <v>1067.4099999999999</v>
      </c>
      <c r="X464" s="21">
        <f t="shared" si="71"/>
        <v>-1.8558941737476801E-2</v>
      </c>
      <c r="Y464" s="49">
        <f t="shared" si="72"/>
        <v>-0.19810000000000108</v>
      </c>
      <c r="Z464" s="48">
        <f t="shared" si="73"/>
        <v>-1981.0000000000109</v>
      </c>
      <c r="AA464" s="26" t="s">
        <v>50</v>
      </c>
      <c r="AS464" s="8">
        <f t="shared" si="83"/>
        <v>462</v>
      </c>
      <c r="AT464" s="8">
        <v>233</v>
      </c>
      <c r="AU464" s="51">
        <f t="shared" si="74"/>
        <v>0.50432900432900429</v>
      </c>
    </row>
    <row r="465" spans="1:47" ht="17" x14ac:dyDescent="0.2">
      <c r="A465" s="67">
        <v>46030</v>
      </c>
      <c r="B465" s="24" t="s">
        <v>48</v>
      </c>
      <c r="D465" s="24" t="s">
        <v>596</v>
      </c>
      <c r="F465" s="24" t="s">
        <v>45</v>
      </c>
      <c r="G465" s="24" t="s">
        <v>215</v>
      </c>
      <c r="H465" s="71" t="s">
        <v>595</v>
      </c>
      <c r="I465" s="24" t="s">
        <v>567</v>
      </c>
      <c r="J465" s="26" t="s">
        <v>121</v>
      </c>
      <c r="K465" s="22"/>
      <c r="L465" s="27">
        <v>2</v>
      </c>
      <c r="M465" s="26"/>
      <c r="N465" s="26"/>
      <c r="O465" s="26"/>
      <c r="P465" s="26"/>
      <c r="Q465" s="26"/>
      <c r="R465" s="23">
        <v>6</v>
      </c>
      <c r="S465" s="24" t="s">
        <v>50</v>
      </c>
      <c r="T465" s="27" t="str">
        <f t="shared" si="69"/>
        <v>0.00</v>
      </c>
      <c r="U465" s="27">
        <f t="shared" ref="U465:U472" si="84">-$L465+T465</f>
        <v>-2</v>
      </c>
      <c r="V465" s="23">
        <f t="shared" ref="V465:V472" si="85">U465+V464</f>
        <v>-21.810000000000109</v>
      </c>
      <c r="W465" s="20">
        <f t="shared" ref="W465:W472" si="86">L465+W464</f>
        <v>1069.4099999999999</v>
      </c>
      <c r="X465" s="21">
        <f t="shared" ref="X465:X472" si="87">SUM(V465/W465)</f>
        <v>-2.039442309310752E-2</v>
      </c>
      <c r="Y465" s="49">
        <f t="shared" ref="Y465:Y472" si="88">V465/100</f>
        <v>-0.2181000000000011</v>
      </c>
      <c r="Z465" s="48">
        <f t="shared" ref="Z465:Z472" si="89">V465*100</f>
        <v>-2181.0000000000109</v>
      </c>
      <c r="AA465" s="26" t="s">
        <v>50</v>
      </c>
      <c r="AS465" s="8">
        <f t="shared" si="83"/>
        <v>463</v>
      </c>
      <c r="AT465" s="8">
        <v>233</v>
      </c>
      <c r="AU465" s="51">
        <f t="shared" si="74"/>
        <v>0.5032397408207343</v>
      </c>
    </row>
    <row r="466" spans="1:47" ht="17" x14ac:dyDescent="0.2">
      <c r="A466" s="67">
        <v>46030</v>
      </c>
      <c r="B466" s="24" t="s">
        <v>48</v>
      </c>
      <c r="D466" s="24" t="s">
        <v>596</v>
      </c>
      <c r="F466" s="24" t="s">
        <v>45</v>
      </c>
      <c r="G466" s="24" t="s">
        <v>215</v>
      </c>
      <c r="H466" s="71" t="s">
        <v>595</v>
      </c>
      <c r="I466" s="24" t="s">
        <v>568</v>
      </c>
      <c r="J466" s="26" t="s">
        <v>121</v>
      </c>
      <c r="K466" s="22"/>
      <c r="L466" s="27">
        <v>1</v>
      </c>
      <c r="M466" s="26"/>
      <c r="N466" s="26"/>
      <c r="O466" s="26"/>
      <c r="P466" s="26"/>
      <c r="Q466" s="26"/>
      <c r="R466" s="23">
        <v>2.9</v>
      </c>
      <c r="S466" s="24" t="s">
        <v>50</v>
      </c>
      <c r="T466" s="27" t="str">
        <f t="shared" si="69"/>
        <v>0.00</v>
      </c>
      <c r="U466" s="27">
        <f t="shared" si="84"/>
        <v>-1</v>
      </c>
      <c r="V466" s="23">
        <f t="shared" si="85"/>
        <v>-22.810000000000109</v>
      </c>
      <c r="W466" s="20">
        <f t="shared" si="86"/>
        <v>1070.4099999999999</v>
      </c>
      <c r="X466" s="21">
        <f t="shared" si="87"/>
        <v>-2.1309591651797081E-2</v>
      </c>
      <c r="Y466" s="49">
        <f t="shared" si="88"/>
        <v>-0.22810000000000108</v>
      </c>
      <c r="Z466" s="48">
        <f t="shared" si="89"/>
        <v>-2281.0000000000109</v>
      </c>
      <c r="AA466" s="26" t="s">
        <v>50</v>
      </c>
      <c r="AS466" s="8">
        <f t="shared" si="83"/>
        <v>464</v>
      </c>
      <c r="AT466" s="8">
        <v>233</v>
      </c>
      <c r="AU466" s="51">
        <f t="shared" si="74"/>
        <v>0.50215517241379315</v>
      </c>
    </row>
    <row r="467" spans="1:47" ht="17" x14ac:dyDescent="0.2">
      <c r="A467" s="67">
        <v>46030</v>
      </c>
      <c r="B467" s="24" t="s">
        <v>48</v>
      </c>
      <c r="D467" s="24" t="s">
        <v>596</v>
      </c>
      <c r="F467" s="24" t="s">
        <v>45</v>
      </c>
      <c r="G467" s="24" t="s">
        <v>215</v>
      </c>
      <c r="H467" s="71" t="s">
        <v>595</v>
      </c>
      <c r="I467" s="65" t="s">
        <v>569</v>
      </c>
      <c r="J467" s="26" t="s">
        <v>121</v>
      </c>
      <c r="K467" s="22"/>
      <c r="L467" s="27">
        <v>2</v>
      </c>
      <c r="M467" s="26"/>
      <c r="N467" s="26"/>
      <c r="O467" s="26"/>
      <c r="P467" s="26"/>
      <c r="Q467" s="26"/>
      <c r="R467" s="23">
        <v>2.88</v>
      </c>
      <c r="S467" s="24" t="s">
        <v>53</v>
      </c>
      <c r="T467" s="27">
        <f t="shared" si="69"/>
        <v>5.76</v>
      </c>
      <c r="U467" s="27">
        <f t="shared" si="84"/>
        <v>3.76</v>
      </c>
      <c r="V467" s="23">
        <f t="shared" si="85"/>
        <v>-19.050000000000111</v>
      </c>
      <c r="W467" s="20">
        <f t="shared" si="86"/>
        <v>1072.4099999999999</v>
      </c>
      <c r="X467" s="21">
        <f t="shared" si="87"/>
        <v>-1.7763728424763023E-2</v>
      </c>
      <c r="Y467" s="49">
        <f t="shared" si="88"/>
        <v>-0.19050000000000111</v>
      </c>
      <c r="Z467" s="48">
        <f t="shared" si="89"/>
        <v>-1905.0000000000111</v>
      </c>
      <c r="AA467" s="24" t="s">
        <v>53</v>
      </c>
      <c r="AS467" s="8">
        <f t="shared" si="83"/>
        <v>465</v>
      </c>
      <c r="AT467" s="8">
        <v>234</v>
      </c>
      <c r="AU467" s="51">
        <f t="shared" si="74"/>
        <v>0.50322580645161286</v>
      </c>
    </row>
    <row r="468" spans="1:47" ht="17" x14ac:dyDescent="0.2">
      <c r="A468" s="67">
        <v>46030</v>
      </c>
      <c r="B468" s="24" t="s">
        <v>48</v>
      </c>
      <c r="D468" s="24" t="s">
        <v>596</v>
      </c>
      <c r="F468" s="24" t="s">
        <v>45</v>
      </c>
      <c r="G468" s="24" t="s">
        <v>215</v>
      </c>
      <c r="H468" s="71" t="s">
        <v>595</v>
      </c>
      <c r="I468" s="24" t="s">
        <v>570</v>
      </c>
      <c r="J468" s="26" t="s">
        <v>121</v>
      </c>
      <c r="K468" s="22"/>
      <c r="L468" s="27">
        <v>1</v>
      </c>
      <c r="M468" s="26"/>
      <c r="N468" s="26"/>
      <c r="O468" s="26"/>
      <c r="P468" s="26"/>
      <c r="Q468" s="26"/>
      <c r="R468" s="23">
        <v>3.75</v>
      </c>
      <c r="S468" s="24" t="s">
        <v>50</v>
      </c>
      <c r="T468" s="27" t="str">
        <f t="shared" si="69"/>
        <v>0.00</v>
      </c>
      <c r="U468" s="27">
        <f t="shared" si="84"/>
        <v>-1</v>
      </c>
      <c r="V468" s="23">
        <f t="shared" si="85"/>
        <v>-20.050000000000111</v>
      </c>
      <c r="W468" s="20">
        <f t="shared" si="86"/>
        <v>1073.4099999999999</v>
      </c>
      <c r="X468" s="21">
        <f t="shared" si="87"/>
        <v>-1.8678790024315141E-2</v>
      </c>
      <c r="Y468" s="49">
        <f t="shared" si="88"/>
        <v>-0.20050000000000112</v>
      </c>
      <c r="Z468" s="48">
        <f t="shared" si="89"/>
        <v>-2005.0000000000111</v>
      </c>
      <c r="AA468" s="26" t="s">
        <v>50</v>
      </c>
      <c r="AS468" s="8">
        <f t="shared" si="83"/>
        <v>466</v>
      </c>
      <c r="AT468" s="8">
        <v>234</v>
      </c>
      <c r="AU468" s="51">
        <f t="shared" si="74"/>
        <v>0.50214592274678116</v>
      </c>
    </row>
    <row r="469" spans="1:47" ht="17" x14ac:dyDescent="0.2">
      <c r="A469" s="67">
        <v>46030</v>
      </c>
      <c r="B469" s="24" t="s">
        <v>48</v>
      </c>
      <c r="D469" s="24" t="s">
        <v>596</v>
      </c>
      <c r="F469" s="24" t="s">
        <v>45</v>
      </c>
      <c r="G469" s="24" t="s">
        <v>215</v>
      </c>
      <c r="H469" s="71" t="s">
        <v>595</v>
      </c>
      <c r="I469" s="24" t="s">
        <v>571</v>
      </c>
      <c r="J469" s="26" t="s">
        <v>121</v>
      </c>
      <c r="K469" s="22"/>
      <c r="L469" s="27">
        <v>1.5</v>
      </c>
      <c r="M469" s="26"/>
      <c r="N469" s="26"/>
      <c r="O469" s="26"/>
      <c r="P469" s="26"/>
      <c r="Q469" s="26"/>
      <c r="R469" s="23">
        <v>3.75</v>
      </c>
      <c r="S469" s="24" t="s">
        <v>50</v>
      </c>
      <c r="T469" s="27" t="str">
        <f t="shared" si="69"/>
        <v>0.00</v>
      </c>
      <c r="U469" s="27">
        <f t="shared" si="84"/>
        <v>-1.5</v>
      </c>
      <c r="V469" s="23">
        <f t="shared" si="85"/>
        <v>-21.550000000000111</v>
      </c>
      <c r="W469" s="20">
        <f t="shared" si="86"/>
        <v>1074.9099999999999</v>
      </c>
      <c r="X469" s="21">
        <f t="shared" si="87"/>
        <v>-2.0048190081030145E-2</v>
      </c>
      <c r="Y469" s="49">
        <f t="shared" si="88"/>
        <v>-0.21550000000000111</v>
      </c>
      <c r="Z469" s="48">
        <f t="shared" si="89"/>
        <v>-2155.0000000000109</v>
      </c>
      <c r="AA469" s="26" t="s">
        <v>50</v>
      </c>
      <c r="AS469" s="8">
        <f t="shared" si="83"/>
        <v>467</v>
      </c>
      <c r="AT469" s="8">
        <v>234</v>
      </c>
      <c r="AU469" s="51">
        <f t="shared" si="74"/>
        <v>0.50107066381156318</v>
      </c>
    </row>
    <row r="470" spans="1:47" ht="17" x14ac:dyDescent="0.2">
      <c r="A470" s="67">
        <v>46030</v>
      </c>
      <c r="B470" s="24" t="s">
        <v>48</v>
      </c>
      <c r="D470" s="24" t="s">
        <v>596</v>
      </c>
      <c r="F470" s="24" t="s">
        <v>45</v>
      </c>
      <c r="G470" s="24" t="s">
        <v>215</v>
      </c>
      <c r="H470" s="71" t="s">
        <v>595</v>
      </c>
      <c r="I470" s="24" t="s">
        <v>572</v>
      </c>
      <c r="J470" s="26" t="s">
        <v>121</v>
      </c>
      <c r="K470" s="22"/>
      <c r="L470" s="27">
        <v>1.5</v>
      </c>
      <c r="M470" s="26"/>
      <c r="N470" s="26"/>
      <c r="O470" s="26"/>
      <c r="P470" s="26"/>
      <c r="Q470" s="26"/>
      <c r="R470" s="23">
        <v>3.75</v>
      </c>
      <c r="S470" s="24" t="s">
        <v>50</v>
      </c>
      <c r="T470" s="27" t="str">
        <f t="shared" si="69"/>
        <v>0.00</v>
      </c>
      <c r="U470" s="27">
        <f t="shared" si="84"/>
        <v>-1.5</v>
      </c>
      <c r="V470" s="23">
        <f t="shared" si="85"/>
        <v>-23.050000000000111</v>
      </c>
      <c r="W470" s="20">
        <f t="shared" si="86"/>
        <v>1076.4099999999999</v>
      </c>
      <c r="X470" s="21">
        <f t="shared" si="87"/>
        <v>-2.141377356211863E-2</v>
      </c>
      <c r="Y470" s="49">
        <f t="shared" si="88"/>
        <v>-0.23050000000000112</v>
      </c>
      <c r="Z470" s="48">
        <f t="shared" si="89"/>
        <v>-2305.0000000000109</v>
      </c>
      <c r="AA470" s="26" t="s">
        <v>50</v>
      </c>
      <c r="AS470" s="8">
        <f t="shared" si="83"/>
        <v>468</v>
      </c>
      <c r="AT470" s="8">
        <v>234</v>
      </c>
      <c r="AU470" s="51">
        <f t="shared" si="74"/>
        <v>0.5</v>
      </c>
    </row>
    <row r="471" spans="1:47" ht="17" x14ac:dyDescent="0.2">
      <c r="A471" s="67">
        <v>46030</v>
      </c>
      <c r="B471" s="24" t="s">
        <v>48</v>
      </c>
      <c r="D471" s="24" t="s">
        <v>596</v>
      </c>
      <c r="F471" s="24" t="s">
        <v>45</v>
      </c>
      <c r="G471" s="24" t="s">
        <v>215</v>
      </c>
      <c r="H471" s="71" t="s">
        <v>595</v>
      </c>
      <c r="I471" s="24" t="s">
        <v>573</v>
      </c>
      <c r="J471" s="26" t="s">
        <v>121</v>
      </c>
      <c r="K471" s="22"/>
      <c r="L471" s="27">
        <v>0.5</v>
      </c>
      <c r="M471" s="26"/>
      <c r="N471" s="26"/>
      <c r="O471" s="26"/>
      <c r="P471" s="26"/>
      <c r="Q471" s="26"/>
      <c r="R471" s="23">
        <v>8</v>
      </c>
      <c r="S471" s="24" t="s">
        <v>50</v>
      </c>
      <c r="T471" s="27" t="str">
        <f t="shared" si="69"/>
        <v>0.00</v>
      </c>
      <c r="U471" s="27">
        <f t="shared" si="84"/>
        <v>-0.5</v>
      </c>
      <c r="V471" s="23">
        <f t="shared" si="85"/>
        <v>-23.550000000000111</v>
      </c>
      <c r="W471" s="20">
        <f t="shared" si="86"/>
        <v>1076.9099999999999</v>
      </c>
      <c r="X471" s="21">
        <f t="shared" si="87"/>
        <v>-2.1868122684346986E-2</v>
      </c>
      <c r="Y471" s="49">
        <f t="shared" si="88"/>
        <v>-0.2355000000000011</v>
      </c>
      <c r="Z471" s="48">
        <f t="shared" si="89"/>
        <v>-2355.0000000000109</v>
      </c>
      <c r="AA471" s="26" t="s">
        <v>50</v>
      </c>
      <c r="AS471" s="8">
        <f t="shared" si="83"/>
        <v>469</v>
      </c>
      <c r="AT471" s="8">
        <v>234</v>
      </c>
      <c r="AU471" s="51">
        <f t="shared" si="74"/>
        <v>0.49893390191897652</v>
      </c>
    </row>
    <row r="472" spans="1:47" x14ac:dyDescent="0.2">
      <c r="A472" s="67">
        <v>46067</v>
      </c>
      <c r="B472" s="24" t="s">
        <v>48</v>
      </c>
      <c r="D472" s="24" t="s">
        <v>542</v>
      </c>
      <c r="F472" s="24" t="s">
        <v>45</v>
      </c>
      <c r="G472" s="24" t="s">
        <v>215</v>
      </c>
      <c r="H472" s="24" t="s">
        <v>227</v>
      </c>
      <c r="I472" s="24" t="s">
        <v>208</v>
      </c>
      <c r="J472" s="24" t="s">
        <v>121</v>
      </c>
      <c r="L472" s="27">
        <v>1</v>
      </c>
      <c r="M472" s="27"/>
      <c r="N472" s="27"/>
      <c r="O472" s="27"/>
      <c r="P472" s="27"/>
      <c r="Q472" s="27">
        <v>8</v>
      </c>
      <c r="R472" s="27">
        <v>8</v>
      </c>
      <c r="S472" s="26" t="s">
        <v>50</v>
      </c>
      <c r="T472" s="27" t="str">
        <f t="shared" si="69"/>
        <v>0.00</v>
      </c>
      <c r="U472" s="27">
        <f t="shared" si="84"/>
        <v>-1</v>
      </c>
      <c r="V472" s="23">
        <f t="shared" si="85"/>
        <v>-24.550000000000111</v>
      </c>
      <c r="W472" s="20">
        <f t="shared" si="86"/>
        <v>1077.9099999999999</v>
      </c>
      <c r="X472" s="21">
        <f t="shared" si="87"/>
        <v>-2.2775556400812788E-2</v>
      </c>
      <c r="Y472" s="49">
        <f t="shared" si="88"/>
        <v>-0.24550000000000111</v>
      </c>
      <c r="Z472" s="48">
        <f t="shared" si="89"/>
        <v>-2455.0000000000109</v>
      </c>
      <c r="AA472" s="26" t="s">
        <v>50</v>
      </c>
      <c r="AS472" s="8">
        <f t="shared" si="83"/>
        <v>470</v>
      </c>
      <c r="AT472" s="8">
        <v>234</v>
      </c>
      <c r="AU472" s="51">
        <f t="shared" si="74"/>
        <v>0.49787234042553191</v>
      </c>
    </row>
    <row r="473" spans="1:47" x14ac:dyDescent="0.2">
      <c r="A473" s="67">
        <v>46076</v>
      </c>
      <c r="B473" s="24" t="s">
        <v>48</v>
      </c>
      <c r="C473" s="26"/>
      <c r="D473" s="24" t="s">
        <v>542</v>
      </c>
      <c r="F473" s="24" t="s">
        <v>45</v>
      </c>
      <c r="G473" s="24" t="s">
        <v>215</v>
      </c>
      <c r="H473" s="24" t="s">
        <v>586</v>
      </c>
      <c r="I473" s="24" t="s">
        <v>208</v>
      </c>
      <c r="J473" s="24" t="s">
        <v>121</v>
      </c>
      <c r="K473" s="70" t="s">
        <v>587</v>
      </c>
      <c r="L473" s="27">
        <v>2</v>
      </c>
      <c r="M473" s="26"/>
      <c r="N473" s="26"/>
      <c r="O473" s="26"/>
      <c r="P473" s="26"/>
      <c r="Q473" s="26"/>
      <c r="R473" s="23">
        <v>2.4</v>
      </c>
      <c r="S473" s="26" t="s">
        <v>50</v>
      </c>
      <c r="T473" s="27" t="str">
        <f t="shared" si="69"/>
        <v>0.00</v>
      </c>
      <c r="U473" s="27">
        <f t="shared" ref="U473" si="90">-$L473+T473</f>
        <v>-2</v>
      </c>
      <c r="V473" s="23">
        <f t="shared" ref="V473" si="91">U473+V472</f>
        <v>-26.550000000000111</v>
      </c>
      <c r="W473" s="20">
        <f t="shared" ref="W473" si="92">L473+W472</f>
        <v>1079.9099999999999</v>
      </c>
      <c r="X473" s="21">
        <f t="shared" ref="X473" si="93">SUM(V473/W473)</f>
        <v>-2.4585382115176371E-2</v>
      </c>
      <c r="Y473" s="49">
        <f t="shared" ref="Y473" si="94">V473/100</f>
        <v>-0.26550000000000112</v>
      </c>
      <c r="Z473" s="48">
        <f t="shared" ref="Z473" si="95">V473*100</f>
        <v>-2655.0000000000109</v>
      </c>
      <c r="AA473" s="26" t="s">
        <v>50</v>
      </c>
      <c r="AS473" s="8">
        <f t="shared" si="83"/>
        <v>471</v>
      </c>
      <c r="AT473" s="8">
        <v>234</v>
      </c>
      <c r="AU473" s="51">
        <f t="shared" si="74"/>
        <v>0.49681528662420382</v>
      </c>
    </row>
    <row r="474" spans="1:47" x14ac:dyDescent="0.2">
      <c r="A474" s="67">
        <v>46089</v>
      </c>
      <c r="B474" s="24" t="s">
        <v>48</v>
      </c>
      <c r="D474" s="24" t="s">
        <v>542</v>
      </c>
      <c r="F474" s="24" t="s">
        <v>45</v>
      </c>
      <c r="G474" s="24" t="s">
        <v>215</v>
      </c>
      <c r="H474" s="47" t="s">
        <v>593</v>
      </c>
      <c r="I474" s="24" t="s">
        <v>189</v>
      </c>
      <c r="J474" s="24" t="s">
        <v>121</v>
      </c>
      <c r="L474" s="27">
        <v>1</v>
      </c>
      <c r="M474" s="27"/>
      <c r="N474" s="27"/>
      <c r="O474" s="27"/>
      <c r="P474" s="27"/>
      <c r="Q474" s="27"/>
      <c r="R474" s="27">
        <v>13</v>
      </c>
      <c r="S474" s="26" t="s">
        <v>50</v>
      </c>
      <c r="T474" s="27" t="str">
        <f t="shared" si="69"/>
        <v>0.00</v>
      </c>
      <c r="U474" s="27">
        <f t="shared" ref="U474:U475" si="96">-$L474+T474</f>
        <v>-1</v>
      </c>
      <c r="V474" s="23">
        <f t="shared" ref="V474:V475" si="97">U474+V473</f>
        <v>-27.550000000000111</v>
      </c>
      <c r="W474" s="20">
        <f t="shared" ref="W474:W475" si="98">L474+W473</f>
        <v>1080.9099999999999</v>
      </c>
      <c r="X474" s="21">
        <f t="shared" ref="X474:X475" si="99">SUM(V474/W474)</f>
        <v>-2.548778344172976E-2</v>
      </c>
      <c r="Y474" s="49">
        <f t="shared" ref="Y474:Y475" si="100">V474/100</f>
        <v>-0.27550000000000113</v>
      </c>
      <c r="Z474" s="48">
        <f t="shared" ref="Z474:Z475" si="101">V474*100</f>
        <v>-2755.0000000000109</v>
      </c>
      <c r="AA474" s="26" t="s">
        <v>50</v>
      </c>
      <c r="AS474" s="8">
        <f t="shared" si="83"/>
        <v>472</v>
      </c>
      <c r="AT474" s="8">
        <v>234</v>
      </c>
      <c r="AU474" s="51">
        <f t="shared" si="74"/>
        <v>0.49576271186440679</v>
      </c>
    </row>
    <row r="475" spans="1:47" x14ac:dyDescent="0.2">
      <c r="A475" s="67">
        <v>46089</v>
      </c>
      <c r="B475" s="24" t="s">
        <v>48</v>
      </c>
      <c r="D475" s="24" t="s">
        <v>542</v>
      </c>
      <c r="F475" s="24" t="s">
        <v>45</v>
      </c>
      <c r="G475" s="24" t="s">
        <v>215</v>
      </c>
      <c r="H475" s="47" t="s">
        <v>593</v>
      </c>
      <c r="I475" s="24" t="s">
        <v>45</v>
      </c>
      <c r="J475" s="24" t="s">
        <v>121</v>
      </c>
      <c r="L475" s="27">
        <v>1</v>
      </c>
      <c r="M475" s="27"/>
      <c r="N475" s="27"/>
      <c r="O475" s="27"/>
      <c r="P475" s="27"/>
      <c r="Q475" s="27"/>
      <c r="R475" s="27">
        <v>5</v>
      </c>
      <c r="S475" s="26" t="s">
        <v>50</v>
      </c>
      <c r="T475" s="27" t="str">
        <f t="shared" si="69"/>
        <v>0.00</v>
      </c>
      <c r="U475" s="27">
        <f t="shared" si="96"/>
        <v>-1</v>
      </c>
      <c r="V475" s="23">
        <f t="shared" si="97"/>
        <v>-28.550000000000111</v>
      </c>
      <c r="W475" s="20">
        <f t="shared" si="98"/>
        <v>1081.9099999999999</v>
      </c>
      <c r="X475" s="21">
        <f t="shared" si="99"/>
        <v>-2.6388516604893303E-2</v>
      </c>
      <c r="Y475" s="49">
        <f t="shared" si="100"/>
        <v>-0.28550000000000109</v>
      </c>
      <c r="Z475" s="48">
        <f t="shared" si="101"/>
        <v>-2855.0000000000109</v>
      </c>
      <c r="AA475" s="26" t="s">
        <v>50</v>
      </c>
      <c r="AS475" s="8">
        <f t="shared" si="83"/>
        <v>473</v>
      </c>
      <c r="AT475" s="8">
        <v>234</v>
      </c>
      <c r="AU475" s="51">
        <f t="shared" si="74"/>
        <v>0.49471458773784355</v>
      </c>
    </row>
    <row r="476" spans="1:47" x14ac:dyDescent="0.2">
      <c r="A476" s="67">
        <v>46101</v>
      </c>
      <c r="B476" s="24" t="s">
        <v>48</v>
      </c>
      <c r="D476" s="24" t="s">
        <v>538</v>
      </c>
      <c r="F476" s="24" t="s">
        <v>45</v>
      </c>
      <c r="G476" s="24" t="s">
        <v>46</v>
      </c>
      <c r="H476" s="47" t="s">
        <v>63</v>
      </c>
      <c r="I476" s="24" t="s">
        <v>68</v>
      </c>
      <c r="J476" s="24" t="s">
        <v>118</v>
      </c>
      <c r="K476" s="24">
        <v>5.5</v>
      </c>
      <c r="L476" s="27">
        <v>2</v>
      </c>
      <c r="M476" s="27"/>
      <c r="N476" s="27"/>
      <c r="O476" s="27"/>
      <c r="P476" s="27"/>
      <c r="Q476" s="27"/>
      <c r="R476" s="27">
        <v>1.91</v>
      </c>
      <c r="S476" s="26" t="s">
        <v>50</v>
      </c>
      <c r="T476" s="27" t="str">
        <f t="shared" si="69"/>
        <v>0.00</v>
      </c>
      <c r="U476" s="27">
        <f t="shared" ref="U476" si="102">-$L476+T476</f>
        <v>-2</v>
      </c>
      <c r="V476" s="23">
        <f t="shared" ref="V476" si="103">U476+V475</f>
        <v>-30.550000000000111</v>
      </c>
      <c r="W476" s="20">
        <f t="shared" ref="W476" si="104">L476+W475</f>
        <v>1083.9099999999999</v>
      </c>
      <c r="X476" s="21">
        <f t="shared" ref="X476" si="105">SUM(V476/W476)</f>
        <v>-2.8184996909337599E-2</v>
      </c>
      <c r="Y476" s="49">
        <f t="shared" ref="Y476" si="106">V476/100</f>
        <v>-0.3055000000000011</v>
      </c>
      <c r="Z476" s="48">
        <f t="shared" ref="Z476" si="107">V476*100</f>
        <v>-3055.0000000000109</v>
      </c>
      <c r="AA476" s="26" t="s">
        <v>50</v>
      </c>
      <c r="AS476" s="8">
        <f t="shared" si="83"/>
        <v>474</v>
      </c>
      <c r="AT476" s="8">
        <v>234</v>
      </c>
      <c r="AU476" s="51">
        <f t="shared" si="74"/>
        <v>0.49367088607594939</v>
      </c>
    </row>
    <row r="477" spans="1:47" x14ac:dyDescent="0.2">
      <c r="A477" s="67">
        <v>46103</v>
      </c>
      <c r="B477" s="24" t="s">
        <v>48</v>
      </c>
      <c r="D477" s="24" t="s">
        <v>548</v>
      </c>
      <c r="F477" s="24" t="s">
        <v>45</v>
      </c>
      <c r="G477" s="24" t="s">
        <v>46</v>
      </c>
      <c r="H477" s="47" t="s">
        <v>63</v>
      </c>
      <c r="I477" s="24" t="s">
        <v>52</v>
      </c>
      <c r="J477" s="24" t="s">
        <v>119</v>
      </c>
      <c r="K477" s="8">
        <v>7.5</v>
      </c>
      <c r="L477" s="27">
        <v>2</v>
      </c>
      <c r="M477" s="27"/>
      <c r="N477" s="27"/>
      <c r="O477" s="27"/>
      <c r="P477" s="27"/>
      <c r="Q477" s="27"/>
      <c r="R477" s="27">
        <v>1.9</v>
      </c>
      <c r="S477" s="26" t="s">
        <v>50</v>
      </c>
      <c r="T477" s="27" t="str">
        <f t="shared" si="69"/>
        <v>0.00</v>
      </c>
      <c r="U477" s="27">
        <f t="shared" ref="U477:U478" si="108">-$L477+T477</f>
        <v>-2</v>
      </c>
      <c r="V477" s="23">
        <f t="shared" ref="V477:V478" si="109">U477+V476</f>
        <v>-32.550000000000111</v>
      </c>
      <c r="W477" s="20">
        <f t="shared" ref="W477:W478" si="110">L477+W476</f>
        <v>1085.9099999999999</v>
      </c>
      <c r="X477" s="21">
        <f t="shared" ref="X477:X478" si="111">SUM(V477/W477)</f>
        <v>-2.9974859795010741E-2</v>
      </c>
      <c r="Y477" s="49">
        <f t="shared" ref="Y477:Y478" si="112">V477/100</f>
        <v>-0.32550000000000112</v>
      </c>
      <c r="Z477" s="48">
        <f t="shared" ref="Z477:Z478" si="113">V477*100</f>
        <v>-3255.0000000000109</v>
      </c>
      <c r="AA477" s="26" t="s">
        <v>50</v>
      </c>
      <c r="AS477" s="8">
        <f t="shared" si="83"/>
        <v>475</v>
      </c>
      <c r="AT477" s="8">
        <v>234</v>
      </c>
      <c r="AU477" s="51">
        <f t="shared" si="74"/>
        <v>0.49263157894736842</v>
      </c>
    </row>
    <row r="478" spans="1:47" x14ac:dyDescent="0.2">
      <c r="A478" s="67">
        <v>46103</v>
      </c>
      <c r="B478" s="24" t="s">
        <v>48</v>
      </c>
      <c r="D478" s="24" t="s">
        <v>548</v>
      </c>
      <c r="F478" s="24" t="s">
        <v>45</v>
      </c>
      <c r="G478" s="24" t="s">
        <v>46</v>
      </c>
      <c r="H478" s="47" t="s">
        <v>63</v>
      </c>
      <c r="I478" s="24" t="s">
        <v>103</v>
      </c>
      <c r="J478" s="24" t="s">
        <v>69</v>
      </c>
      <c r="K478" s="8">
        <v>5.5</v>
      </c>
      <c r="L478" s="27">
        <v>2</v>
      </c>
      <c r="M478" s="27"/>
      <c r="N478" s="27"/>
      <c r="O478" s="27"/>
      <c r="P478" s="27"/>
      <c r="Q478" s="27"/>
      <c r="R478" s="27">
        <v>1.9</v>
      </c>
      <c r="S478" s="26" t="s">
        <v>50</v>
      </c>
      <c r="T478" s="27" t="str">
        <f t="shared" si="69"/>
        <v>0.00</v>
      </c>
      <c r="U478" s="27">
        <f t="shared" si="108"/>
        <v>-2</v>
      </c>
      <c r="V478" s="23">
        <f t="shared" si="109"/>
        <v>-34.550000000000111</v>
      </c>
      <c r="W478" s="20">
        <f t="shared" si="110"/>
        <v>1087.9099999999999</v>
      </c>
      <c r="X478" s="21">
        <f t="shared" si="111"/>
        <v>-3.1758141758049946E-2</v>
      </c>
      <c r="Y478" s="49">
        <f t="shared" si="112"/>
        <v>-0.34550000000000108</v>
      </c>
      <c r="Z478" s="48">
        <f t="shared" si="113"/>
        <v>-3455.0000000000109</v>
      </c>
      <c r="AA478" s="26" t="s">
        <v>50</v>
      </c>
      <c r="AS478" s="8">
        <f t="shared" si="83"/>
        <v>476</v>
      </c>
      <c r="AT478" s="8">
        <v>234</v>
      </c>
      <c r="AU478" s="51">
        <f t="shared" si="74"/>
        <v>0.49159663865546216</v>
      </c>
    </row>
    <row r="479" spans="1:47" ht="1.25" customHeight="1" x14ac:dyDescent="0.2">
      <c r="A479" s="67">
        <v>46105</v>
      </c>
      <c r="B479" s="24" t="s">
        <v>48</v>
      </c>
      <c r="D479" s="24" t="s">
        <v>538</v>
      </c>
      <c r="F479" s="24" t="s">
        <v>45</v>
      </c>
      <c r="G479" s="24" t="s">
        <v>46</v>
      </c>
      <c r="H479" s="47" t="s">
        <v>73</v>
      </c>
      <c r="I479" s="50" t="s">
        <v>597</v>
      </c>
      <c r="J479" s="24" t="s">
        <v>60</v>
      </c>
      <c r="K479" s="8">
        <v>3.5</v>
      </c>
      <c r="L479" s="27">
        <v>2</v>
      </c>
      <c r="M479" s="27"/>
      <c r="N479" s="27"/>
      <c r="O479" s="27"/>
      <c r="P479" s="27"/>
      <c r="Q479" s="27"/>
      <c r="R479" s="27">
        <v>1.96</v>
      </c>
      <c r="S479" s="26" t="s">
        <v>53</v>
      </c>
      <c r="T479" s="27">
        <f t="shared" si="69"/>
        <v>3.92</v>
      </c>
      <c r="U479" s="27">
        <f t="shared" ref="U479:U482" si="114">-$L479+T479</f>
        <v>1.92</v>
      </c>
      <c r="V479" s="23">
        <f t="shared" ref="V479:V482" si="115">U479+V478</f>
        <v>-32.630000000000109</v>
      </c>
      <c r="W479" s="20">
        <f t="shared" ref="W479:W482" si="116">L479+W478</f>
        <v>1089.9099999999999</v>
      </c>
      <c r="X479" s="21">
        <f t="shared" ref="X479:X482" si="117">SUM(V479/W479)</f>
        <v>-2.9938251782257355E-2</v>
      </c>
      <c r="Y479" s="49">
        <f t="shared" ref="Y479:Y482" si="118">V479/100</f>
        <v>-0.32630000000000109</v>
      </c>
      <c r="Z479" s="48">
        <f t="shared" ref="Z479:Z482" si="119">V479*100</f>
        <v>-3263.0000000000109</v>
      </c>
      <c r="AA479" s="26" t="s">
        <v>53</v>
      </c>
      <c r="AS479" s="8">
        <v>477</v>
      </c>
      <c r="AT479" s="8">
        <v>235</v>
      </c>
      <c r="AU479" s="51">
        <f t="shared" si="74"/>
        <v>0.49266247379454925</v>
      </c>
    </row>
    <row r="480" spans="1:47" x14ac:dyDescent="0.2">
      <c r="A480" s="67">
        <v>46105</v>
      </c>
      <c r="B480" s="24" t="s">
        <v>48</v>
      </c>
      <c r="D480" s="24" t="s">
        <v>538</v>
      </c>
      <c r="F480" s="24" t="s">
        <v>45</v>
      </c>
      <c r="G480" s="24" t="s">
        <v>46</v>
      </c>
      <c r="H480" s="47" t="s">
        <v>73</v>
      </c>
      <c r="I480" s="50" t="s">
        <v>598</v>
      </c>
      <c r="J480" s="24" t="s">
        <v>121</v>
      </c>
      <c r="K480" s="24" t="s">
        <v>245</v>
      </c>
      <c r="L480" s="27">
        <v>2</v>
      </c>
      <c r="M480" s="27"/>
      <c r="N480" s="27"/>
      <c r="O480" s="27"/>
      <c r="P480" s="27"/>
      <c r="Q480" s="27"/>
      <c r="R480" s="27">
        <v>1.9</v>
      </c>
      <c r="S480" s="26" t="s">
        <v>53</v>
      </c>
      <c r="T480" s="27">
        <f t="shared" si="69"/>
        <v>3.8</v>
      </c>
      <c r="U480" s="27">
        <f t="shared" si="114"/>
        <v>1.7999999999999998</v>
      </c>
      <c r="V480" s="23">
        <f t="shared" si="115"/>
        <v>-30.830000000000108</v>
      </c>
      <c r="W480" s="20">
        <f t="shared" si="116"/>
        <v>1091.9099999999999</v>
      </c>
      <c r="X480" s="21">
        <f t="shared" si="117"/>
        <v>-2.8234927787088783E-2</v>
      </c>
      <c r="Y480" s="49">
        <f t="shared" si="118"/>
        <v>-0.30830000000000107</v>
      </c>
      <c r="Z480" s="48">
        <f t="shared" si="119"/>
        <v>-3083.0000000000109</v>
      </c>
      <c r="AA480" s="26" t="s">
        <v>53</v>
      </c>
      <c r="AS480" s="8">
        <v>478</v>
      </c>
      <c r="AT480" s="8">
        <v>236</v>
      </c>
      <c r="AU480" s="51">
        <f t="shared" si="74"/>
        <v>0.49372384937238495</v>
      </c>
    </row>
    <row r="481" spans="1:47" x14ac:dyDescent="0.2">
      <c r="A481" s="67">
        <v>46106</v>
      </c>
      <c r="B481" s="24" t="s">
        <v>48</v>
      </c>
      <c r="D481" s="24" t="s">
        <v>542</v>
      </c>
      <c r="F481" s="24" t="s">
        <v>45</v>
      </c>
      <c r="G481" s="24" t="s">
        <v>46</v>
      </c>
      <c r="H481" s="47" t="s">
        <v>73</v>
      </c>
      <c r="I481" s="50" t="s">
        <v>55</v>
      </c>
      <c r="J481" s="24" t="s">
        <v>72</v>
      </c>
      <c r="K481" s="8">
        <v>3.5</v>
      </c>
      <c r="L481" s="27">
        <v>2</v>
      </c>
      <c r="M481" s="27"/>
      <c r="N481" s="27"/>
      <c r="O481" s="27"/>
      <c r="P481" s="27"/>
      <c r="Q481" s="27"/>
      <c r="R481" s="27">
        <v>1.95</v>
      </c>
      <c r="S481" s="26" t="s">
        <v>53</v>
      </c>
      <c r="T481" s="27">
        <f t="shared" si="69"/>
        <v>3.9</v>
      </c>
      <c r="U481" s="27">
        <f t="shared" si="114"/>
        <v>1.9</v>
      </c>
      <c r="V481" s="23">
        <f t="shared" si="115"/>
        <v>-28.93000000000011</v>
      </c>
      <c r="W481" s="20">
        <f t="shared" si="116"/>
        <v>1093.9099999999999</v>
      </c>
      <c r="X481" s="21">
        <f t="shared" si="117"/>
        <v>-2.6446416981287413E-2</v>
      </c>
      <c r="Y481" s="49">
        <f t="shared" si="118"/>
        <v>-0.28930000000000111</v>
      </c>
      <c r="Z481" s="48">
        <f t="shared" si="119"/>
        <v>-2893.0000000000109</v>
      </c>
      <c r="AA481" s="26" t="s">
        <v>53</v>
      </c>
      <c r="AS481" s="8">
        <v>479</v>
      </c>
      <c r="AT481" s="8">
        <v>237</v>
      </c>
      <c r="AU481" s="51">
        <f t="shared" si="74"/>
        <v>0.49478079331941544</v>
      </c>
    </row>
    <row r="482" spans="1:47" x14ac:dyDescent="0.2">
      <c r="A482" s="67">
        <v>46106</v>
      </c>
      <c r="B482" s="24" t="s">
        <v>48</v>
      </c>
      <c r="D482" s="24" t="s">
        <v>542</v>
      </c>
      <c r="F482" s="24" t="s">
        <v>45</v>
      </c>
      <c r="G482" s="24" t="s">
        <v>46</v>
      </c>
      <c r="H482" s="47" t="s">
        <v>73</v>
      </c>
      <c r="I482" s="24" t="s">
        <v>599</v>
      </c>
      <c r="J482" s="24" t="s">
        <v>121</v>
      </c>
      <c r="K482" s="24" t="s">
        <v>245</v>
      </c>
      <c r="L482" s="27">
        <v>2</v>
      </c>
      <c r="M482" s="27"/>
      <c r="N482" s="27"/>
      <c r="O482" s="27"/>
      <c r="P482" s="27"/>
      <c r="Q482" s="27"/>
      <c r="R482" s="27">
        <v>1.9</v>
      </c>
      <c r="S482" s="26" t="s">
        <v>50</v>
      </c>
      <c r="T482" s="27" t="str">
        <f t="shared" si="69"/>
        <v>0.00</v>
      </c>
      <c r="U482" s="27">
        <f t="shared" si="114"/>
        <v>-2</v>
      </c>
      <c r="V482" s="23">
        <f t="shared" si="115"/>
        <v>-30.93000000000011</v>
      </c>
      <c r="W482" s="20">
        <f t="shared" si="116"/>
        <v>1095.9099999999999</v>
      </c>
      <c r="X482" s="21">
        <f t="shared" si="117"/>
        <v>-2.8223120511720958E-2</v>
      </c>
      <c r="Y482" s="49">
        <f t="shared" si="118"/>
        <v>-0.30930000000000107</v>
      </c>
      <c r="Z482" s="48">
        <f t="shared" si="119"/>
        <v>-3093.0000000000109</v>
      </c>
      <c r="AA482" s="26" t="s">
        <v>50</v>
      </c>
      <c r="AS482" s="8">
        <v>480</v>
      </c>
      <c r="AT482" s="8">
        <v>237</v>
      </c>
      <c r="AU482" s="51">
        <f t="shared" si="74"/>
        <v>0.49375000000000002</v>
      </c>
    </row>
    <row r="483" spans="1:47" x14ac:dyDescent="0.2">
      <c r="A483" s="67">
        <v>46143</v>
      </c>
      <c r="B483" s="24" t="s">
        <v>48</v>
      </c>
      <c r="D483" s="24" t="s">
        <v>538</v>
      </c>
      <c r="F483" s="24" t="s">
        <v>45</v>
      </c>
      <c r="G483" s="24" t="s">
        <v>46</v>
      </c>
      <c r="H483" s="47" t="s">
        <v>74</v>
      </c>
      <c r="I483" s="50" t="s">
        <v>600</v>
      </c>
      <c r="J483" s="24" t="s">
        <v>121</v>
      </c>
      <c r="K483" s="24" t="s">
        <v>245</v>
      </c>
      <c r="L483" s="27">
        <v>2</v>
      </c>
      <c r="M483" s="27"/>
      <c r="N483" s="27"/>
      <c r="O483" s="27"/>
      <c r="P483" s="27"/>
      <c r="Q483" s="27"/>
      <c r="R483" s="27">
        <v>1.9</v>
      </c>
      <c r="S483" s="26" t="s">
        <v>53</v>
      </c>
      <c r="T483" s="27">
        <f t="shared" si="69"/>
        <v>3.8</v>
      </c>
      <c r="U483" s="27">
        <f t="shared" ref="U483:U490" si="120">-$L483+T483</f>
        <v>1.7999999999999998</v>
      </c>
      <c r="V483" s="23">
        <f t="shared" ref="V483:V490" si="121">U483+V482</f>
        <v>-29.130000000000109</v>
      </c>
      <c r="W483" s="20">
        <f t="shared" ref="W483:W490" si="122">L483+W482</f>
        <v>1097.9099999999999</v>
      </c>
      <c r="X483" s="21">
        <f t="shared" ref="X483:X490" si="123">SUM(V483/W483)</f>
        <v>-2.6532229417711939E-2</v>
      </c>
      <c r="Y483" s="49">
        <f t="shared" ref="Y483:Y490" si="124">V483/100</f>
        <v>-0.29130000000000111</v>
      </c>
      <c r="Z483" s="48">
        <f t="shared" ref="Z483:Z490" si="125">V483*100</f>
        <v>-2913.0000000000109</v>
      </c>
      <c r="AA483" s="26" t="s">
        <v>53</v>
      </c>
      <c r="AS483" s="8">
        <v>481</v>
      </c>
      <c r="AT483" s="8">
        <v>238</v>
      </c>
      <c r="AU483" s="51">
        <f t="shared" si="74"/>
        <v>0.49480249480249483</v>
      </c>
    </row>
    <row r="484" spans="1:47" x14ac:dyDescent="0.2">
      <c r="A484" s="67">
        <v>46143</v>
      </c>
      <c r="B484" s="24" t="s">
        <v>48</v>
      </c>
      <c r="D484" s="24" t="s">
        <v>538</v>
      </c>
      <c r="F484" s="24" t="s">
        <v>45</v>
      </c>
      <c r="G484" s="24" t="s">
        <v>46</v>
      </c>
      <c r="H484" s="47" t="s">
        <v>74</v>
      </c>
      <c r="I484" s="50" t="s">
        <v>601</v>
      </c>
      <c r="J484" s="24" t="s">
        <v>121</v>
      </c>
      <c r="K484" s="24" t="s">
        <v>245</v>
      </c>
      <c r="L484" s="27">
        <v>2</v>
      </c>
      <c r="M484" s="27"/>
      <c r="N484" s="27"/>
      <c r="O484" s="27"/>
      <c r="P484" s="27"/>
      <c r="Q484" s="27"/>
      <c r="R484" s="27">
        <v>1.9</v>
      </c>
      <c r="S484" s="26" t="s">
        <v>53</v>
      </c>
      <c r="T484" s="27">
        <f t="shared" si="69"/>
        <v>3.8</v>
      </c>
      <c r="U484" s="27">
        <f t="shared" si="120"/>
        <v>1.7999999999999998</v>
      </c>
      <c r="V484" s="23">
        <f t="shared" si="121"/>
        <v>-27.330000000000108</v>
      </c>
      <c r="W484" s="20">
        <f t="shared" si="122"/>
        <v>1099.9099999999999</v>
      </c>
      <c r="X484" s="21">
        <f t="shared" si="123"/>
        <v>-2.4847487521706423E-2</v>
      </c>
      <c r="Y484" s="49">
        <f t="shared" si="124"/>
        <v>-0.2733000000000011</v>
      </c>
      <c r="Z484" s="48">
        <f t="shared" si="125"/>
        <v>-2733.0000000000109</v>
      </c>
      <c r="AA484" s="26" t="s">
        <v>53</v>
      </c>
      <c r="AS484" s="8">
        <v>482</v>
      </c>
      <c r="AT484" s="8">
        <v>239</v>
      </c>
      <c r="AU484" s="51">
        <f t="shared" si="74"/>
        <v>0.49585062240663902</v>
      </c>
    </row>
    <row r="485" spans="1:47" x14ac:dyDescent="0.2">
      <c r="A485" s="67">
        <v>46143</v>
      </c>
      <c r="B485" s="24" t="s">
        <v>48</v>
      </c>
      <c r="D485" s="24" t="s">
        <v>538</v>
      </c>
      <c r="F485" s="24" t="s">
        <v>45</v>
      </c>
      <c r="G485" s="24" t="s">
        <v>46</v>
      </c>
      <c r="H485" s="47" t="s">
        <v>74</v>
      </c>
      <c r="I485" s="50" t="s">
        <v>120</v>
      </c>
      <c r="J485" s="24" t="s">
        <v>72</v>
      </c>
      <c r="K485" s="24" t="s">
        <v>622</v>
      </c>
      <c r="L485" s="27">
        <v>3</v>
      </c>
      <c r="M485" s="27"/>
      <c r="N485" s="27"/>
      <c r="O485" s="27"/>
      <c r="P485" s="27"/>
      <c r="Q485" s="27"/>
      <c r="R485" s="27">
        <v>1.73</v>
      </c>
      <c r="S485" s="26" t="s">
        <v>53</v>
      </c>
      <c r="T485" s="27">
        <f t="shared" si="69"/>
        <v>5.19</v>
      </c>
      <c r="U485" s="27">
        <f t="shared" si="120"/>
        <v>2.1900000000000004</v>
      </c>
      <c r="V485" s="23">
        <f t="shared" si="121"/>
        <v>-25.140000000000107</v>
      </c>
      <c r="W485" s="20">
        <f t="shared" si="122"/>
        <v>1102.9099999999999</v>
      </c>
      <c r="X485" s="21">
        <f t="shared" si="123"/>
        <v>-2.2794244317306134E-2</v>
      </c>
      <c r="Y485" s="49">
        <f t="shared" si="124"/>
        <v>-0.25140000000000107</v>
      </c>
      <c r="Z485" s="48">
        <f t="shared" si="125"/>
        <v>-2514.0000000000109</v>
      </c>
      <c r="AA485" s="26" t="s">
        <v>53</v>
      </c>
      <c r="AS485" s="8">
        <v>483</v>
      </c>
      <c r="AT485" s="8">
        <v>240</v>
      </c>
      <c r="AU485" s="51">
        <f t="shared" si="74"/>
        <v>0.49689440993788819</v>
      </c>
    </row>
    <row r="486" spans="1:47" x14ac:dyDescent="0.2">
      <c r="A486" s="67">
        <v>46143</v>
      </c>
      <c r="B486" s="24" t="s">
        <v>48</v>
      </c>
      <c r="D486" s="24" t="s">
        <v>538</v>
      </c>
      <c r="F486" s="24" t="s">
        <v>45</v>
      </c>
      <c r="G486" s="24" t="s">
        <v>46</v>
      </c>
      <c r="H486" s="47" t="s">
        <v>74</v>
      </c>
      <c r="I486" s="50" t="s">
        <v>120</v>
      </c>
      <c r="J486" s="24" t="s">
        <v>72</v>
      </c>
      <c r="K486" s="8">
        <v>-2.5</v>
      </c>
      <c r="L486" s="27">
        <v>3</v>
      </c>
      <c r="M486" s="27"/>
      <c r="N486" s="27"/>
      <c r="O486" s="27"/>
      <c r="P486" s="27"/>
      <c r="Q486" s="27"/>
      <c r="R486" s="27">
        <v>1.91</v>
      </c>
      <c r="S486" s="26" t="s">
        <v>53</v>
      </c>
      <c r="T486" s="27">
        <f t="shared" si="69"/>
        <v>5.73</v>
      </c>
      <c r="U486" s="27">
        <f t="shared" si="120"/>
        <v>2.7300000000000004</v>
      </c>
      <c r="V486" s="23">
        <f t="shared" si="121"/>
        <v>-22.410000000000107</v>
      </c>
      <c r="W486" s="20">
        <f t="shared" si="122"/>
        <v>1105.9099999999999</v>
      </c>
      <c r="X486" s="21">
        <f t="shared" si="123"/>
        <v>-2.0263855105750114E-2</v>
      </c>
      <c r="Y486" s="49">
        <f t="shared" si="124"/>
        <v>-0.22410000000000108</v>
      </c>
      <c r="Z486" s="48">
        <f t="shared" si="125"/>
        <v>-2241.0000000000105</v>
      </c>
      <c r="AA486" s="26" t="s">
        <v>53</v>
      </c>
      <c r="AS486" s="8">
        <v>484</v>
      </c>
      <c r="AT486" s="8">
        <v>241</v>
      </c>
      <c r="AU486" s="51">
        <f t="shared" si="74"/>
        <v>0.49793388429752067</v>
      </c>
    </row>
    <row r="487" spans="1:47" x14ac:dyDescent="0.2">
      <c r="A487" s="67">
        <v>46144</v>
      </c>
      <c r="B487" s="24" t="s">
        <v>48</v>
      </c>
      <c r="D487" s="24" t="s">
        <v>542</v>
      </c>
      <c r="F487" s="24" t="s">
        <v>45</v>
      </c>
      <c r="G487" s="24" t="s">
        <v>46</v>
      </c>
      <c r="H487" s="47" t="s">
        <v>74</v>
      </c>
      <c r="I487" s="50" t="s">
        <v>602</v>
      </c>
      <c r="J487" s="24" t="s">
        <v>121</v>
      </c>
      <c r="K487" s="24" t="s">
        <v>245</v>
      </c>
      <c r="L487" s="27">
        <v>3</v>
      </c>
      <c r="M487" s="27"/>
      <c r="N487" s="27"/>
      <c r="O487" s="27"/>
      <c r="P487" s="27"/>
      <c r="Q487" s="27"/>
      <c r="R487" s="27">
        <v>1.9</v>
      </c>
      <c r="S487" s="26" t="s">
        <v>53</v>
      </c>
      <c r="T487" s="27">
        <f t="shared" si="69"/>
        <v>5.7</v>
      </c>
      <c r="U487" s="27">
        <f t="shared" si="120"/>
        <v>2.7</v>
      </c>
      <c r="V487" s="23">
        <f t="shared" si="121"/>
        <v>-19.710000000000107</v>
      </c>
      <c r="W487" s="20">
        <f t="shared" si="122"/>
        <v>1108.9099999999999</v>
      </c>
      <c r="X487" s="21">
        <f t="shared" si="123"/>
        <v>-1.7774210711419422E-2</v>
      </c>
      <c r="Y487" s="49">
        <f t="shared" si="124"/>
        <v>-0.19710000000000108</v>
      </c>
      <c r="Z487" s="48">
        <f t="shared" si="125"/>
        <v>-1971.0000000000107</v>
      </c>
      <c r="AA487" s="26" t="s">
        <v>53</v>
      </c>
      <c r="AS487" s="8">
        <v>485</v>
      </c>
      <c r="AT487" s="8">
        <v>242</v>
      </c>
      <c r="AU487" s="51">
        <f t="shared" si="74"/>
        <v>0.49896907216494846</v>
      </c>
    </row>
    <row r="488" spans="1:47" x14ac:dyDescent="0.2">
      <c r="A488" s="67">
        <v>46144</v>
      </c>
      <c r="B488" s="24" t="s">
        <v>48</v>
      </c>
      <c r="D488" s="24" t="s">
        <v>542</v>
      </c>
      <c r="F488" s="24" t="s">
        <v>45</v>
      </c>
      <c r="G488" s="24" t="s">
        <v>46</v>
      </c>
      <c r="H488" s="47" t="s">
        <v>74</v>
      </c>
      <c r="I488" s="24" t="s">
        <v>90</v>
      </c>
      <c r="J488" s="24" t="s">
        <v>122</v>
      </c>
      <c r="K488" s="24" t="s">
        <v>622</v>
      </c>
      <c r="L488" s="27">
        <v>4</v>
      </c>
      <c r="M488" s="27"/>
      <c r="N488" s="27"/>
      <c r="O488" s="27"/>
      <c r="P488" s="27"/>
      <c r="Q488" s="27"/>
      <c r="R488" s="27">
        <v>2.2000000000000002</v>
      </c>
      <c r="S488" s="26" t="s">
        <v>50</v>
      </c>
      <c r="T488" s="27" t="str">
        <f t="shared" si="69"/>
        <v>0.00</v>
      </c>
      <c r="U488" s="27">
        <f t="shared" si="120"/>
        <v>-4</v>
      </c>
      <c r="V488" s="23">
        <f t="shared" si="121"/>
        <v>-23.710000000000107</v>
      </c>
      <c r="W488" s="20">
        <f t="shared" si="122"/>
        <v>1112.9099999999999</v>
      </c>
      <c r="X488" s="21">
        <f t="shared" si="123"/>
        <v>-2.1304508001545597E-2</v>
      </c>
      <c r="Y488" s="49">
        <f t="shared" si="124"/>
        <v>-0.23710000000000109</v>
      </c>
      <c r="Z488" s="48">
        <f t="shared" si="125"/>
        <v>-2371.0000000000109</v>
      </c>
      <c r="AA488" s="26" t="s">
        <v>50</v>
      </c>
      <c r="AS488" s="8">
        <v>486</v>
      </c>
      <c r="AT488" s="8">
        <v>242</v>
      </c>
      <c r="AU488" s="51">
        <f t="shared" si="74"/>
        <v>0.49794238683127573</v>
      </c>
    </row>
    <row r="489" spans="1:47" x14ac:dyDescent="0.2">
      <c r="A489" s="67">
        <v>46144</v>
      </c>
      <c r="B489" s="24" t="s">
        <v>48</v>
      </c>
      <c r="D489" s="24" t="s">
        <v>542</v>
      </c>
      <c r="F489" s="24" t="s">
        <v>45</v>
      </c>
      <c r="G489" s="24" t="s">
        <v>46</v>
      </c>
      <c r="H489" s="47" t="s">
        <v>74</v>
      </c>
      <c r="I489" s="24" t="s">
        <v>103</v>
      </c>
      <c r="J489" s="24" t="s">
        <v>122</v>
      </c>
      <c r="K489" s="8">
        <v>2.5</v>
      </c>
      <c r="L489" s="27">
        <v>4</v>
      </c>
      <c r="M489" s="27"/>
      <c r="N489" s="27"/>
      <c r="O489" s="27"/>
      <c r="P489" s="27"/>
      <c r="Q489" s="27"/>
      <c r="R489" s="27">
        <v>1.9</v>
      </c>
      <c r="S489" s="26" t="s">
        <v>50</v>
      </c>
      <c r="T489" s="27" t="str">
        <f t="shared" si="69"/>
        <v>0.00</v>
      </c>
      <c r="U489" s="27">
        <f t="shared" si="120"/>
        <v>-4</v>
      </c>
      <c r="V489" s="23">
        <f t="shared" si="121"/>
        <v>-27.710000000000107</v>
      </c>
      <c r="W489" s="20">
        <f t="shared" si="122"/>
        <v>1116.9099999999999</v>
      </c>
      <c r="X489" s="21">
        <f t="shared" si="123"/>
        <v>-2.480951911971431E-2</v>
      </c>
      <c r="Y489" s="49">
        <f t="shared" si="124"/>
        <v>-0.27710000000000107</v>
      </c>
      <c r="Z489" s="48">
        <f t="shared" si="125"/>
        <v>-2771.0000000000109</v>
      </c>
      <c r="AA489" s="26" t="s">
        <v>50</v>
      </c>
      <c r="AS489" s="8">
        <v>487</v>
      </c>
      <c r="AT489" s="8">
        <v>242</v>
      </c>
      <c r="AU489" s="51">
        <f t="shared" si="74"/>
        <v>0.49691991786447637</v>
      </c>
    </row>
    <row r="490" spans="1:47" x14ac:dyDescent="0.2">
      <c r="A490" s="67">
        <v>46144</v>
      </c>
      <c r="B490" s="24" t="s">
        <v>48</v>
      </c>
      <c r="D490" s="24" t="s">
        <v>542</v>
      </c>
      <c r="F490" s="24" t="s">
        <v>45</v>
      </c>
      <c r="G490" s="24" t="s">
        <v>46</v>
      </c>
      <c r="H490" s="47" t="s">
        <v>74</v>
      </c>
      <c r="I490" s="50" t="s">
        <v>603</v>
      </c>
      <c r="J490" s="24" t="s">
        <v>121</v>
      </c>
      <c r="K490" s="24" t="s">
        <v>246</v>
      </c>
      <c r="L490" s="27">
        <v>1</v>
      </c>
      <c r="M490" s="27"/>
      <c r="N490" s="27"/>
      <c r="O490" s="27"/>
      <c r="P490" s="27"/>
      <c r="Q490" s="27"/>
      <c r="R490" s="27">
        <v>1.9</v>
      </c>
      <c r="S490" s="26" t="s">
        <v>53</v>
      </c>
      <c r="T490" s="27">
        <f t="shared" si="69"/>
        <v>1.9</v>
      </c>
      <c r="U490" s="27">
        <f t="shared" si="120"/>
        <v>0.89999999999999991</v>
      </c>
      <c r="V490" s="23">
        <f t="shared" si="121"/>
        <v>-26.810000000000109</v>
      </c>
      <c r="W490" s="20">
        <f t="shared" si="122"/>
        <v>1117.9099999999999</v>
      </c>
      <c r="X490" s="21">
        <f t="shared" si="123"/>
        <v>-2.3982252596362955E-2</v>
      </c>
      <c r="Y490" s="49">
        <f t="shared" si="124"/>
        <v>-0.26810000000000112</v>
      </c>
      <c r="Z490" s="48">
        <f t="shared" si="125"/>
        <v>-2681.0000000000109</v>
      </c>
      <c r="AA490" s="26" t="s">
        <v>53</v>
      </c>
      <c r="AS490" s="8">
        <v>488</v>
      </c>
      <c r="AT490" s="8">
        <v>243</v>
      </c>
      <c r="AU490" s="51">
        <f t="shared" si="74"/>
        <v>0.49795081967213117</v>
      </c>
    </row>
    <row r="491" spans="1:47" x14ac:dyDescent="0.2">
      <c r="A491" s="67">
        <v>46145</v>
      </c>
      <c r="B491" s="24" t="s">
        <v>48</v>
      </c>
      <c r="D491" s="24" t="s">
        <v>548</v>
      </c>
      <c r="F491" s="24" t="s">
        <v>45</v>
      </c>
      <c r="G491" s="24" t="s">
        <v>46</v>
      </c>
      <c r="H491" s="47" t="s">
        <v>74</v>
      </c>
      <c r="I491" s="50" t="s">
        <v>604</v>
      </c>
      <c r="J491" s="24" t="s">
        <v>121</v>
      </c>
      <c r="K491" s="24" t="s">
        <v>246</v>
      </c>
      <c r="L491" s="27">
        <v>1</v>
      </c>
      <c r="M491" s="27"/>
      <c r="N491" s="27"/>
      <c r="O491" s="27"/>
      <c r="P491" s="27"/>
      <c r="Q491" s="27"/>
      <c r="R491" s="27">
        <v>1.9</v>
      </c>
      <c r="S491" s="26" t="s">
        <v>53</v>
      </c>
      <c r="T491" s="27">
        <f t="shared" si="69"/>
        <v>1.9</v>
      </c>
      <c r="U491" s="27">
        <f t="shared" ref="U491" si="126">-$L491+T491</f>
        <v>0.89999999999999991</v>
      </c>
      <c r="V491" s="23">
        <f t="shared" ref="V491" si="127">U491+V490</f>
        <v>-25.91000000000011</v>
      </c>
      <c r="W491" s="20">
        <f t="shared" ref="W491" si="128">L491+W490</f>
        <v>1118.9099999999999</v>
      </c>
      <c r="X491" s="21">
        <f t="shared" ref="X491" si="129">SUM(V491/W491)</f>
        <v>-2.3156464773753129E-2</v>
      </c>
      <c r="Y491" s="49">
        <f t="shared" ref="Y491" si="130">V491/100</f>
        <v>-0.25910000000000111</v>
      </c>
      <c r="Z491" s="48">
        <f t="shared" ref="Z491" si="131">V491*100</f>
        <v>-2591.0000000000109</v>
      </c>
      <c r="AA491" s="26" t="s">
        <v>53</v>
      </c>
      <c r="AS491" s="8">
        <v>489</v>
      </c>
      <c r="AT491" s="8">
        <v>244</v>
      </c>
      <c r="AU491" s="51">
        <f t="shared" si="74"/>
        <v>0.49897750511247446</v>
      </c>
    </row>
    <row r="492" spans="1:47" x14ac:dyDescent="0.2">
      <c r="A492" s="67">
        <v>46149</v>
      </c>
      <c r="B492" s="24" t="s">
        <v>48</v>
      </c>
      <c r="D492" s="24" t="s">
        <v>596</v>
      </c>
      <c r="F492" s="24" t="s">
        <v>45</v>
      </c>
      <c r="G492" s="24" t="s">
        <v>46</v>
      </c>
      <c r="H492" s="47" t="s">
        <v>83</v>
      </c>
      <c r="I492" s="50" t="s">
        <v>120</v>
      </c>
      <c r="J492" s="24" t="s">
        <v>60</v>
      </c>
      <c r="K492" s="8">
        <v>-5.5</v>
      </c>
      <c r="L492" s="27">
        <v>3</v>
      </c>
      <c r="M492" s="27"/>
      <c r="N492" s="27"/>
      <c r="O492" s="27"/>
      <c r="P492" s="27"/>
      <c r="Q492" s="27"/>
      <c r="R492" s="27">
        <v>1.88</v>
      </c>
      <c r="S492" s="26" t="s">
        <v>53</v>
      </c>
      <c r="T492" s="27">
        <f t="shared" si="69"/>
        <v>5.64</v>
      </c>
      <c r="U492" s="27">
        <f t="shared" ref="U492:U493" si="132">-$L492+T492</f>
        <v>2.6399999999999997</v>
      </c>
      <c r="V492" s="23">
        <f t="shared" ref="V492:V493" si="133">U492+V491</f>
        <v>-23.27000000000011</v>
      </c>
      <c r="W492" s="20">
        <f t="shared" ref="W492:W493" si="134">L492+W491</f>
        <v>1121.9099999999999</v>
      </c>
      <c r="X492" s="21">
        <f t="shared" ref="X492:X493" si="135">SUM(V492/W492)</f>
        <v>-2.0741414195434672E-2</v>
      </c>
      <c r="Y492" s="49">
        <f t="shared" ref="Y492:Y493" si="136">V492/100</f>
        <v>-0.2327000000000011</v>
      </c>
      <c r="Z492" s="48">
        <f t="shared" ref="Z492:Z493" si="137">V492*100</f>
        <v>-2327.0000000000109</v>
      </c>
      <c r="AA492" s="26" t="s">
        <v>53</v>
      </c>
      <c r="AS492" s="8">
        <v>490</v>
      </c>
      <c r="AT492" s="8">
        <v>245</v>
      </c>
      <c r="AU492" s="51">
        <f t="shared" si="74"/>
        <v>0.5</v>
      </c>
    </row>
    <row r="493" spans="1:47" x14ac:dyDescent="0.2">
      <c r="A493" s="67">
        <v>46149</v>
      </c>
      <c r="B493" s="24" t="s">
        <v>48</v>
      </c>
      <c r="D493" s="24" t="s">
        <v>596</v>
      </c>
      <c r="F493" s="24" t="s">
        <v>45</v>
      </c>
      <c r="G493" s="24" t="s">
        <v>46</v>
      </c>
      <c r="H493" s="47" t="s">
        <v>83</v>
      </c>
      <c r="I493" s="24" t="s">
        <v>605</v>
      </c>
      <c r="J493" s="24" t="s">
        <v>121</v>
      </c>
      <c r="K493" s="24" t="s">
        <v>245</v>
      </c>
      <c r="L493" s="27">
        <v>3</v>
      </c>
      <c r="M493" s="27"/>
      <c r="N493" s="27"/>
      <c r="O493" s="27"/>
      <c r="P493" s="27"/>
      <c r="Q493" s="27"/>
      <c r="R493" s="27">
        <v>1.9</v>
      </c>
      <c r="S493" s="26" t="s">
        <v>50</v>
      </c>
      <c r="T493" s="27" t="str">
        <f t="shared" si="69"/>
        <v>0.00</v>
      </c>
      <c r="U493" s="27">
        <f t="shared" si="132"/>
        <v>-3</v>
      </c>
      <c r="V493" s="23">
        <f t="shared" si="133"/>
        <v>-26.27000000000011</v>
      </c>
      <c r="W493" s="20">
        <f t="shared" si="134"/>
        <v>1124.9099999999999</v>
      </c>
      <c r="X493" s="21">
        <f t="shared" si="135"/>
        <v>-2.3352979349459169E-2</v>
      </c>
      <c r="Y493" s="49">
        <f t="shared" si="136"/>
        <v>-0.2627000000000011</v>
      </c>
      <c r="Z493" s="48">
        <f t="shared" si="137"/>
        <v>-2627.0000000000109</v>
      </c>
      <c r="AA493" s="26" t="s">
        <v>50</v>
      </c>
      <c r="AS493" s="8">
        <v>491</v>
      </c>
      <c r="AT493" s="8">
        <v>245</v>
      </c>
      <c r="AU493" s="51">
        <f t="shared" si="74"/>
        <v>0.49898167006109978</v>
      </c>
    </row>
    <row r="494" spans="1:47" x14ac:dyDescent="0.2">
      <c r="A494" s="67">
        <v>46150</v>
      </c>
      <c r="B494" s="24" t="s">
        <v>48</v>
      </c>
      <c r="D494" s="24" t="s">
        <v>538</v>
      </c>
      <c r="F494" s="24" t="s">
        <v>45</v>
      </c>
      <c r="G494" s="24" t="s">
        <v>46</v>
      </c>
      <c r="H494" s="47" t="s">
        <v>83</v>
      </c>
      <c r="I494" s="50" t="s">
        <v>103</v>
      </c>
      <c r="J494" s="24" t="s">
        <v>68</v>
      </c>
      <c r="K494" s="8">
        <v>16.5</v>
      </c>
      <c r="L494" s="27">
        <v>2</v>
      </c>
      <c r="M494" s="27"/>
      <c r="N494" s="27"/>
      <c r="O494" s="27"/>
      <c r="P494" s="27"/>
      <c r="Q494" s="27"/>
      <c r="R494" s="27">
        <v>1.9</v>
      </c>
      <c r="S494" s="26" t="s">
        <v>53</v>
      </c>
      <c r="T494" s="27">
        <f t="shared" si="69"/>
        <v>3.8</v>
      </c>
      <c r="U494" s="27">
        <f t="shared" ref="U494:U495" si="138">-$L494+T494</f>
        <v>1.7999999999999998</v>
      </c>
      <c r="V494" s="23">
        <f t="shared" ref="V494:V495" si="139">U494+V493</f>
        <v>-24.470000000000109</v>
      </c>
      <c r="W494" s="20">
        <f t="shared" ref="W494:W495" si="140">L494+W493</f>
        <v>1126.9099999999999</v>
      </c>
      <c r="X494" s="21">
        <f t="shared" ref="X494:X495" si="141">SUM(V494/W494)</f>
        <v>-2.1714245148237315E-2</v>
      </c>
      <c r="Y494" s="49">
        <f t="shared" ref="Y494:Y495" si="142">V494/100</f>
        <v>-0.24470000000000108</v>
      </c>
      <c r="Z494" s="48">
        <f t="shared" ref="Z494:Z495" si="143">V494*100</f>
        <v>-2447.0000000000109</v>
      </c>
      <c r="AA494" s="24" t="s">
        <v>53</v>
      </c>
      <c r="AS494" s="8">
        <v>492</v>
      </c>
      <c r="AT494" s="8">
        <v>246</v>
      </c>
      <c r="AU494" s="51">
        <f t="shared" si="74"/>
        <v>0.5</v>
      </c>
    </row>
    <row r="495" spans="1:47" x14ac:dyDescent="0.2">
      <c r="A495" s="67">
        <v>46150</v>
      </c>
      <c r="B495" s="24" t="s">
        <v>48</v>
      </c>
      <c r="D495" s="24" t="s">
        <v>538</v>
      </c>
      <c r="F495" s="24" t="s">
        <v>45</v>
      </c>
      <c r="G495" s="24" t="s">
        <v>46</v>
      </c>
      <c r="H495" s="47" t="s">
        <v>83</v>
      </c>
      <c r="I495" s="50" t="s">
        <v>606</v>
      </c>
      <c r="J495" s="24" t="s">
        <v>121</v>
      </c>
      <c r="K495" s="24" t="s">
        <v>245</v>
      </c>
      <c r="L495" s="27">
        <v>2</v>
      </c>
      <c r="M495" s="26"/>
      <c r="N495" s="26"/>
      <c r="O495" s="26"/>
      <c r="P495" s="26"/>
      <c r="Q495" s="26"/>
      <c r="R495" s="27">
        <v>1.9</v>
      </c>
      <c r="S495" s="26" t="s">
        <v>53</v>
      </c>
      <c r="T495" s="27">
        <f t="shared" si="69"/>
        <v>3.8</v>
      </c>
      <c r="U495" s="27">
        <f t="shared" si="138"/>
        <v>1.7999999999999998</v>
      </c>
      <c r="V495" s="23">
        <f t="shared" si="139"/>
        <v>-22.670000000000108</v>
      </c>
      <c r="W495" s="20">
        <f t="shared" si="140"/>
        <v>1128.9099999999999</v>
      </c>
      <c r="X495" s="21">
        <f t="shared" si="141"/>
        <v>-2.0081317376938915E-2</v>
      </c>
      <c r="Y495" s="49">
        <f t="shared" si="142"/>
        <v>-0.2267000000000011</v>
      </c>
      <c r="Z495" s="48">
        <f t="shared" si="143"/>
        <v>-2267.0000000000109</v>
      </c>
      <c r="AA495" s="24" t="s">
        <v>53</v>
      </c>
      <c r="AS495" s="8">
        <v>493</v>
      </c>
      <c r="AT495" s="8">
        <v>247</v>
      </c>
      <c r="AU495" s="51">
        <f t="shared" si="74"/>
        <v>0.5010141987829615</v>
      </c>
    </row>
    <row r="496" spans="1:47" x14ac:dyDescent="0.2">
      <c r="A496" s="67">
        <v>46151</v>
      </c>
      <c r="B496" s="24" t="s">
        <v>48</v>
      </c>
      <c r="D496" s="24" t="s">
        <v>542</v>
      </c>
      <c r="F496" s="24" t="s">
        <v>45</v>
      </c>
      <c r="G496" s="24" t="s">
        <v>46</v>
      </c>
      <c r="H496" s="47" t="s">
        <v>83</v>
      </c>
      <c r="I496" s="24" t="s">
        <v>607</v>
      </c>
      <c r="J496" s="24" t="s">
        <v>121</v>
      </c>
      <c r="K496" s="24" t="s">
        <v>245</v>
      </c>
      <c r="L496" s="27">
        <v>2</v>
      </c>
      <c r="M496" s="27"/>
      <c r="N496" s="27"/>
      <c r="O496" s="27"/>
      <c r="P496" s="27"/>
      <c r="Q496" s="27"/>
      <c r="R496" s="27">
        <v>1.9</v>
      </c>
      <c r="S496" s="26" t="s">
        <v>50</v>
      </c>
      <c r="T496" s="27" t="str">
        <f t="shared" si="69"/>
        <v>0.00</v>
      </c>
      <c r="U496" s="27">
        <f t="shared" ref="U496:U498" si="144">-$L496+T496</f>
        <v>-2</v>
      </c>
      <c r="V496" s="23">
        <f t="shared" ref="V496:V498" si="145">U496+V495</f>
        <v>-24.670000000000108</v>
      </c>
      <c r="W496" s="20">
        <f t="shared" ref="W496:W498" si="146">L496+W495</f>
        <v>1130.9099999999999</v>
      </c>
      <c r="X496" s="21">
        <f t="shared" ref="X496:X498" si="147">SUM(V496/W496)</f>
        <v>-2.181429114606831E-2</v>
      </c>
      <c r="Y496" s="49">
        <f t="shared" ref="Y496:Y498" si="148">V496/100</f>
        <v>-0.24670000000000109</v>
      </c>
      <c r="Z496" s="48">
        <f t="shared" ref="Z496:Z498" si="149">V496*100</f>
        <v>-2467.0000000000109</v>
      </c>
      <c r="AA496" s="26" t="s">
        <v>50</v>
      </c>
      <c r="AS496" s="8">
        <v>494</v>
      </c>
      <c r="AT496" s="8">
        <v>247</v>
      </c>
      <c r="AU496" s="51">
        <f t="shared" si="74"/>
        <v>0.5</v>
      </c>
    </row>
    <row r="497" spans="1:47" x14ac:dyDescent="0.2">
      <c r="A497" s="67">
        <v>46151</v>
      </c>
      <c r="B497" s="24" t="s">
        <v>48</v>
      </c>
      <c r="D497" s="24" t="s">
        <v>542</v>
      </c>
      <c r="F497" s="24" t="s">
        <v>45</v>
      </c>
      <c r="G497" s="24" t="s">
        <v>46</v>
      </c>
      <c r="H497" s="47" t="s">
        <v>83</v>
      </c>
      <c r="I497" s="24" t="s">
        <v>608</v>
      </c>
      <c r="J497" s="24" t="s">
        <v>121</v>
      </c>
      <c r="K497" s="24" t="s">
        <v>246</v>
      </c>
      <c r="L497" s="27">
        <v>2</v>
      </c>
      <c r="M497" s="27"/>
      <c r="N497" s="27"/>
      <c r="O497" s="27"/>
      <c r="P497" s="27"/>
      <c r="Q497" s="27"/>
      <c r="R497" s="27">
        <v>1.9</v>
      </c>
      <c r="S497" s="26" t="s">
        <v>50</v>
      </c>
      <c r="T497" s="27" t="str">
        <f t="shared" si="69"/>
        <v>0.00</v>
      </c>
      <c r="U497" s="27">
        <f t="shared" si="144"/>
        <v>-2</v>
      </c>
      <c r="V497" s="23">
        <f t="shared" si="145"/>
        <v>-26.670000000000108</v>
      </c>
      <c r="W497" s="20">
        <f t="shared" si="146"/>
        <v>1132.9099999999999</v>
      </c>
      <c r="X497" s="21">
        <f t="shared" si="147"/>
        <v>-2.3541146251688228E-2</v>
      </c>
      <c r="Y497" s="49">
        <f t="shared" si="148"/>
        <v>-0.2667000000000011</v>
      </c>
      <c r="Z497" s="48">
        <f t="shared" si="149"/>
        <v>-2667.0000000000109</v>
      </c>
      <c r="AA497" s="26" t="s">
        <v>50</v>
      </c>
      <c r="AS497" s="8">
        <v>495</v>
      </c>
      <c r="AT497" s="8">
        <v>247</v>
      </c>
      <c r="AU497" s="51">
        <f t="shared" si="74"/>
        <v>0.49898989898989898</v>
      </c>
    </row>
    <row r="498" spans="1:47" x14ac:dyDescent="0.2">
      <c r="A498" s="67">
        <v>46151</v>
      </c>
      <c r="B498" s="24" t="s">
        <v>48</v>
      </c>
      <c r="D498" s="24" t="s">
        <v>542</v>
      </c>
      <c r="F498" s="24" t="s">
        <v>45</v>
      </c>
      <c r="G498" s="24" t="s">
        <v>46</v>
      </c>
      <c r="H498" s="47" t="s">
        <v>83</v>
      </c>
      <c r="I498" s="24" t="s">
        <v>56</v>
      </c>
      <c r="J498" s="24" t="s">
        <v>55</v>
      </c>
      <c r="K498" s="24">
        <v>3.5</v>
      </c>
      <c r="L498" s="27">
        <v>3</v>
      </c>
      <c r="M498" s="27"/>
      <c r="N498" s="27"/>
      <c r="O498" s="27"/>
      <c r="P498" s="27"/>
      <c r="Q498" s="27"/>
      <c r="R498" s="27">
        <v>1.9</v>
      </c>
      <c r="S498" s="26" t="s">
        <v>50</v>
      </c>
      <c r="T498" s="27" t="str">
        <f t="shared" si="69"/>
        <v>0.00</v>
      </c>
      <c r="U498" s="27">
        <f t="shared" si="144"/>
        <v>-3</v>
      </c>
      <c r="V498" s="23">
        <f t="shared" si="145"/>
        <v>-29.670000000000108</v>
      </c>
      <c r="W498" s="20">
        <f t="shared" si="146"/>
        <v>1135.9099999999999</v>
      </c>
      <c r="X498" s="21">
        <f t="shared" si="147"/>
        <v>-2.6120027114824338E-2</v>
      </c>
      <c r="Y498" s="49">
        <f t="shared" si="148"/>
        <v>-0.29670000000000107</v>
      </c>
      <c r="Z498" s="48">
        <f t="shared" si="149"/>
        <v>-2967.0000000000109</v>
      </c>
      <c r="AA498" s="26" t="s">
        <v>50</v>
      </c>
      <c r="AS498" s="8">
        <v>496</v>
      </c>
      <c r="AT498" s="8">
        <v>247</v>
      </c>
      <c r="AU498" s="51">
        <f t="shared" si="74"/>
        <v>0.49798387096774194</v>
      </c>
    </row>
    <row r="499" spans="1:47" x14ac:dyDescent="0.2">
      <c r="A499" s="67">
        <v>46152</v>
      </c>
      <c r="B499" s="24" t="s">
        <v>48</v>
      </c>
      <c r="D499" s="24" t="s">
        <v>548</v>
      </c>
      <c r="F499" s="24" t="s">
        <v>45</v>
      </c>
      <c r="G499" s="24" t="s">
        <v>46</v>
      </c>
      <c r="H499" s="47" t="s">
        <v>83</v>
      </c>
      <c r="I499" s="24" t="s">
        <v>609</v>
      </c>
      <c r="J499" s="24" t="s">
        <v>121</v>
      </c>
      <c r="K499" s="24" t="s">
        <v>245</v>
      </c>
      <c r="L499" s="27">
        <v>2</v>
      </c>
      <c r="M499" s="27"/>
      <c r="N499" s="27"/>
      <c r="O499" s="27"/>
      <c r="P499" s="27"/>
      <c r="Q499" s="27"/>
      <c r="R499" s="27">
        <v>1.9</v>
      </c>
      <c r="S499" s="26" t="s">
        <v>50</v>
      </c>
      <c r="T499" s="27" t="str">
        <f t="shared" si="69"/>
        <v>0.00</v>
      </c>
      <c r="U499" s="27">
        <f t="shared" ref="U499" si="150">-$L499+T499</f>
        <v>-2</v>
      </c>
      <c r="V499" s="23">
        <f t="shared" ref="V499" si="151">U499+V498</f>
        <v>-31.670000000000108</v>
      </c>
      <c r="W499" s="20">
        <f t="shared" ref="W499" si="152">L499+W498</f>
        <v>1137.9099999999999</v>
      </c>
      <c r="X499" s="21">
        <f t="shared" ref="X499" si="153">SUM(V499/W499)</f>
        <v>-2.7831726586461242E-2</v>
      </c>
      <c r="Y499" s="49">
        <f t="shared" ref="Y499" si="154">V499/100</f>
        <v>-0.31670000000000109</v>
      </c>
      <c r="Z499" s="48">
        <f t="shared" ref="Z499" si="155">V499*100</f>
        <v>-3167.0000000000109</v>
      </c>
      <c r="AA499" s="26" t="s">
        <v>50</v>
      </c>
      <c r="AS499" s="8">
        <v>497</v>
      </c>
      <c r="AT499" s="8">
        <v>247</v>
      </c>
      <c r="AU499" s="51">
        <f t="shared" si="74"/>
        <v>0.49698189134808851</v>
      </c>
    </row>
    <row r="500" spans="1:47" x14ac:dyDescent="0.2">
      <c r="A500" s="67">
        <v>46157</v>
      </c>
      <c r="B500" s="24" t="s">
        <v>48</v>
      </c>
      <c r="D500" s="24" t="s">
        <v>538</v>
      </c>
      <c r="F500" s="24" t="s">
        <v>45</v>
      </c>
      <c r="G500" s="24" t="s">
        <v>46</v>
      </c>
      <c r="H500" s="47" t="s">
        <v>89</v>
      </c>
      <c r="I500" s="50" t="s">
        <v>610</v>
      </c>
      <c r="J500" s="24" t="s">
        <v>55</v>
      </c>
      <c r="K500" s="24" t="s">
        <v>622</v>
      </c>
      <c r="L500" s="27">
        <v>2</v>
      </c>
      <c r="M500" s="27"/>
      <c r="N500" s="27"/>
      <c r="O500" s="27"/>
      <c r="P500" s="27"/>
      <c r="Q500" s="27"/>
      <c r="R500" s="27">
        <v>1.84</v>
      </c>
      <c r="S500" s="26" t="s">
        <v>53</v>
      </c>
      <c r="T500" s="27">
        <f t="shared" si="69"/>
        <v>3.68</v>
      </c>
      <c r="U500" s="27">
        <f t="shared" ref="U500" si="156">-$L500+T500</f>
        <v>1.6800000000000002</v>
      </c>
      <c r="V500" s="23">
        <f t="shared" ref="V500" si="157">U500+V499</f>
        <v>-29.990000000000109</v>
      </c>
      <c r="W500" s="20">
        <f t="shared" ref="W500" si="158">L500+W499</f>
        <v>1139.9099999999999</v>
      </c>
      <c r="X500" s="21">
        <f t="shared" ref="X500" si="159">SUM(V500/W500)</f>
        <v>-2.6309094577642193E-2</v>
      </c>
      <c r="Y500" s="49">
        <f t="shared" ref="Y500" si="160">V500/100</f>
        <v>-0.29990000000000111</v>
      </c>
      <c r="Z500" s="48">
        <f t="shared" ref="Z500" si="161">V500*100</f>
        <v>-2999.0000000000109</v>
      </c>
      <c r="AA500" s="26" t="s">
        <v>53</v>
      </c>
      <c r="AS500" s="8">
        <v>498</v>
      </c>
      <c r="AT500" s="8">
        <v>248</v>
      </c>
      <c r="AU500" s="51">
        <f t="shared" si="74"/>
        <v>0.49799196787148592</v>
      </c>
    </row>
    <row r="501" spans="1:47" x14ac:dyDescent="0.2">
      <c r="A501" s="67">
        <v>46158</v>
      </c>
      <c r="B501" s="24" t="s">
        <v>48</v>
      </c>
      <c r="D501" s="24" t="s">
        <v>542</v>
      </c>
      <c r="F501" s="24" t="s">
        <v>45</v>
      </c>
      <c r="G501" s="24" t="s">
        <v>46</v>
      </c>
      <c r="H501" s="47" t="s">
        <v>89</v>
      </c>
      <c r="I501" s="24" t="s">
        <v>611</v>
      </c>
      <c r="J501" s="24" t="s">
        <v>121</v>
      </c>
      <c r="K501" s="24" t="s">
        <v>245</v>
      </c>
      <c r="L501" s="27">
        <v>2</v>
      </c>
      <c r="M501" s="27"/>
      <c r="N501" s="27"/>
      <c r="O501" s="27"/>
      <c r="P501" s="27"/>
      <c r="Q501" s="27"/>
      <c r="R501" s="27">
        <v>1.83</v>
      </c>
      <c r="S501" s="26" t="s">
        <v>50</v>
      </c>
      <c r="T501" s="27" t="str">
        <f t="shared" si="69"/>
        <v>0.00</v>
      </c>
      <c r="U501" s="27">
        <f t="shared" ref="U501:U502" si="162">-$L501+T501</f>
        <v>-2</v>
      </c>
      <c r="V501" s="23">
        <f t="shared" ref="V501:V502" si="163">U501+V500</f>
        <v>-31.990000000000109</v>
      </c>
      <c r="W501" s="20">
        <f t="shared" ref="W501:W502" si="164">L501+W500</f>
        <v>1141.9099999999999</v>
      </c>
      <c r="X501" s="21">
        <f t="shared" ref="X501:X502" si="165">SUM(V501/W501)</f>
        <v>-2.8014466989517661E-2</v>
      </c>
      <c r="Y501" s="49">
        <f t="shared" ref="Y501:Y502" si="166">V501/100</f>
        <v>-0.31990000000000107</v>
      </c>
      <c r="Z501" s="48">
        <f t="shared" ref="Z501:Z502" si="167">V501*100</f>
        <v>-3199.0000000000109</v>
      </c>
      <c r="AA501" s="26" t="s">
        <v>50</v>
      </c>
      <c r="AS501" s="8">
        <v>499</v>
      </c>
      <c r="AT501" s="8">
        <v>248</v>
      </c>
      <c r="AU501" s="51">
        <f t="shared" si="74"/>
        <v>0.4969939879759519</v>
      </c>
    </row>
    <row r="502" spans="1:47" x14ac:dyDescent="0.2">
      <c r="A502" s="67">
        <v>46158</v>
      </c>
      <c r="B502" s="24" t="s">
        <v>48</v>
      </c>
      <c r="D502" s="24" t="s">
        <v>542</v>
      </c>
      <c r="F502" s="24" t="s">
        <v>45</v>
      </c>
      <c r="G502" s="24" t="s">
        <v>46</v>
      </c>
      <c r="H502" s="47" t="s">
        <v>89</v>
      </c>
      <c r="I502" s="24" t="s">
        <v>68</v>
      </c>
      <c r="J502" s="24" t="s">
        <v>69</v>
      </c>
      <c r="K502" s="8">
        <v>-13.5</v>
      </c>
      <c r="L502" s="27">
        <v>2</v>
      </c>
      <c r="M502" s="27"/>
      <c r="N502" s="27"/>
      <c r="O502" s="27"/>
      <c r="P502" s="27"/>
      <c r="Q502" s="27"/>
      <c r="R502" s="27">
        <v>1.86</v>
      </c>
      <c r="S502" s="26" t="s">
        <v>50</v>
      </c>
      <c r="T502" s="27" t="str">
        <f t="shared" si="69"/>
        <v>0.00</v>
      </c>
      <c r="U502" s="27">
        <f t="shared" si="162"/>
        <v>-2</v>
      </c>
      <c r="V502" s="23">
        <f t="shared" si="163"/>
        <v>-33.990000000000109</v>
      </c>
      <c r="W502" s="20">
        <f t="shared" si="164"/>
        <v>1143.9099999999999</v>
      </c>
      <c r="X502" s="21">
        <f t="shared" si="165"/>
        <v>-2.9713876091650666E-2</v>
      </c>
      <c r="Y502" s="49">
        <f t="shared" si="166"/>
        <v>-0.33990000000000109</v>
      </c>
      <c r="Z502" s="48">
        <f t="shared" si="167"/>
        <v>-3399.0000000000109</v>
      </c>
      <c r="AA502" s="26" t="s">
        <v>50</v>
      </c>
      <c r="AS502" s="8">
        <v>500</v>
      </c>
      <c r="AT502" s="8">
        <v>248</v>
      </c>
      <c r="AU502" s="51">
        <f t="shared" si="74"/>
        <v>0.496</v>
      </c>
    </row>
    <row r="503" spans="1:47" x14ac:dyDescent="0.2">
      <c r="A503" s="67">
        <v>46158</v>
      </c>
      <c r="B503" s="24" t="s">
        <v>48</v>
      </c>
      <c r="D503" s="24" t="s">
        <v>542</v>
      </c>
      <c r="F503" s="24" t="s">
        <v>45</v>
      </c>
      <c r="G503" s="24" t="s">
        <v>46</v>
      </c>
      <c r="H503" s="47" t="s">
        <v>89</v>
      </c>
      <c r="I503" s="24" t="s">
        <v>612</v>
      </c>
      <c r="J503" s="24" t="s">
        <v>121</v>
      </c>
      <c r="K503" s="24" t="s">
        <v>246</v>
      </c>
      <c r="L503" s="27">
        <v>2</v>
      </c>
      <c r="M503" s="27"/>
      <c r="N503" s="27"/>
      <c r="O503" s="27"/>
      <c r="P503" s="27"/>
      <c r="Q503" s="27"/>
      <c r="R503" s="27">
        <v>1.88</v>
      </c>
      <c r="S503" s="26" t="s">
        <v>50</v>
      </c>
      <c r="T503" s="27" t="str">
        <f t="shared" si="69"/>
        <v>0.00</v>
      </c>
      <c r="U503" s="27">
        <f t="shared" ref="U503" si="168">-$L503+T503</f>
        <v>-2</v>
      </c>
      <c r="V503" s="23">
        <f t="shared" ref="V503" si="169">U503+V502</f>
        <v>-35.990000000000109</v>
      </c>
      <c r="W503" s="20">
        <f t="shared" ref="W503" si="170">L503+W502</f>
        <v>1145.9099999999999</v>
      </c>
      <c r="X503" s="21">
        <f t="shared" ref="X503" si="171">SUM(V503/W503)</f>
        <v>-3.1407353108010329E-2</v>
      </c>
      <c r="Y503" s="49">
        <f t="shared" ref="Y503" si="172">V503/100</f>
        <v>-0.35990000000000111</v>
      </c>
      <c r="Z503" s="48">
        <f t="shared" ref="Z503" si="173">V503*100</f>
        <v>-3599.0000000000109</v>
      </c>
      <c r="AA503" s="26" t="s">
        <v>50</v>
      </c>
      <c r="AS503" s="8">
        <v>501</v>
      </c>
      <c r="AT503" s="8">
        <v>248</v>
      </c>
      <c r="AU503" s="51">
        <f t="shared" ref="AU503:AU557" si="174">AT503/AS503</f>
        <v>0.49500998003992014</v>
      </c>
    </row>
    <row r="504" spans="1:47" x14ac:dyDescent="0.2">
      <c r="A504" s="67">
        <v>46159</v>
      </c>
      <c r="B504" s="24" t="s">
        <v>48</v>
      </c>
      <c r="D504" s="24" t="s">
        <v>548</v>
      </c>
      <c r="F504" s="24" t="s">
        <v>45</v>
      </c>
      <c r="G504" s="24" t="s">
        <v>46</v>
      </c>
      <c r="H504" s="47" t="s">
        <v>89</v>
      </c>
      <c r="I504" s="50" t="s">
        <v>613</v>
      </c>
      <c r="J504" s="24" t="s">
        <v>121</v>
      </c>
      <c r="K504" s="24" t="s">
        <v>245</v>
      </c>
      <c r="L504" s="27">
        <v>2</v>
      </c>
      <c r="M504" s="27"/>
      <c r="N504" s="27"/>
      <c r="O504" s="27"/>
      <c r="P504" s="27"/>
      <c r="Q504" s="27"/>
      <c r="R504" s="27">
        <v>1.9</v>
      </c>
      <c r="S504" s="26" t="s">
        <v>53</v>
      </c>
      <c r="T504" s="27">
        <f t="shared" si="69"/>
        <v>3.8</v>
      </c>
      <c r="U504" s="27">
        <f t="shared" ref="U504:U506" si="175">-$L504+T504</f>
        <v>1.7999999999999998</v>
      </c>
      <c r="V504" s="23">
        <f t="shared" ref="V504:V506" si="176">U504+V503</f>
        <v>-34.190000000000111</v>
      </c>
      <c r="W504" s="20">
        <f t="shared" ref="W504:W506" si="177">L504+W503</f>
        <v>1147.9099999999999</v>
      </c>
      <c r="X504" s="21">
        <f t="shared" ref="X504:X506" si="178">SUM(V504/W504)</f>
        <v>-2.9784564992029094E-2</v>
      </c>
      <c r="Y504" s="49">
        <f t="shared" ref="Y504:Y506" si="179">V504/100</f>
        <v>-0.34190000000000109</v>
      </c>
      <c r="Z504" s="48">
        <f t="shared" ref="Z504:Z506" si="180">V504*100</f>
        <v>-3419.0000000000109</v>
      </c>
      <c r="AA504" s="26" t="s">
        <v>53</v>
      </c>
      <c r="AS504" s="8">
        <v>502</v>
      </c>
      <c r="AT504" s="8">
        <v>249</v>
      </c>
      <c r="AU504" s="51">
        <f t="shared" si="174"/>
        <v>0.49601593625498008</v>
      </c>
    </row>
    <row r="505" spans="1:47" x14ac:dyDescent="0.2">
      <c r="A505" s="67">
        <v>46159</v>
      </c>
      <c r="B505" s="24" t="s">
        <v>48</v>
      </c>
      <c r="D505" s="24" t="s">
        <v>548</v>
      </c>
      <c r="F505" s="24" t="s">
        <v>45</v>
      </c>
      <c r="G505" s="24" t="s">
        <v>46</v>
      </c>
      <c r="H505" s="47" t="s">
        <v>89</v>
      </c>
      <c r="I505" s="50" t="s">
        <v>84</v>
      </c>
      <c r="J505" s="24" t="s">
        <v>58</v>
      </c>
      <c r="K505" s="24" t="s">
        <v>622</v>
      </c>
      <c r="L505" s="27">
        <v>2</v>
      </c>
      <c r="M505" s="27"/>
      <c r="N505" s="27"/>
      <c r="O505" s="27"/>
      <c r="P505" s="27"/>
      <c r="Q505" s="27"/>
      <c r="R505" s="27">
        <v>1.71</v>
      </c>
      <c r="S505" s="26" t="s">
        <v>53</v>
      </c>
      <c r="T505" s="27">
        <f t="shared" si="69"/>
        <v>3.42</v>
      </c>
      <c r="U505" s="27">
        <f t="shared" si="175"/>
        <v>1.42</v>
      </c>
      <c r="V505" s="23">
        <f t="shared" si="176"/>
        <v>-32.77000000000011</v>
      </c>
      <c r="W505" s="20">
        <f t="shared" si="177"/>
        <v>1149.9099999999999</v>
      </c>
      <c r="X505" s="21">
        <f t="shared" si="178"/>
        <v>-2.8497882442973896E-2</v>
      </c>
      <c r="Y505" s="49">
        <f t="shared" si="179"/>
        <v>-0.3277000000000011</v>
      </c>
      <c r="Z505" s="48">
        <f t="shared" si="180"/>
        <v>-3277.0000000000109</v>
      </c>
      <c r="AA505" s="26" t="s">
        <v>53</v>
      </c>
      <c r="AS505" s="8">
        <v>503</v>
      </c>
      <c r="AT505" s="8">
        <v>250</v>
      </c>
      <c r="AU505" s="51">
        <f t="shared" si="174"/>
        <v>0.49701789264413521</v>
      </c>
    </row>
    <row r="506" spans="1:47" x14ac:dyDescent="0.2">
      <c r="A506" s="67">
        <v>46159</v>
      </c>
      <c r="B506" s="24" t="s">
        <v>48</v>
      </c>
      <c r="D506" s="24" t="s">
        <v>548</v>
      </c>
      <c r="F506" s="24" t="s">
        <v>45</v>
      </c>
      <c r="G506" s="24" t="s">
        <v>46</v>
      </c>
      <c r="H506" s="47" t="s">
        <v>89</v>
      </c>
      <c r="I506" s="24" t="s">
        <v>118</v>
      </c>
      <c r="J506" s="24" t="s">
        <v>52</v>
      </c>
      <c r="K506" s="8">
        <v>-25.5</v>
      </c>
      <c r="L506" s="27">
        <v>2</v>
      </c>
      <c r="M506" s="27"/>
      <c r="N506" s="27"/>
      <c r="O506" s="27"/>
      <c r="P506" s="27"/>
      <c r="Q506" s="27"/>
      <c r="R506" s="27">
        <v>1.88</v>
      </c>
      <c r="S506" s="26" t="s">
        <v>50</v>
      </c>
      <c r="T506" s="27" t="str">
        <f t="shared" si="69"/>
        <v>0.00</v>
      </c>
      <c r="U506" s="27">
        <f t="shared" si="175"/>
        <v>-2</v>
      </c>
      <c r="V506" s="23">
        <f t="shared" si="176"/>
        <v>-34.77000000000011</v>
      </c>
      <c r="W506" s="20">
        <f t="shared" si="177"/>
        <v>1151.9099999999999</v>
      </c>
      <c r="X506" s="21">
        <f t="shared" si="178"/>
        <v>-3.0184649842435705E-2</v>
      </c>
      <c r="Y506" s="49">
        <f t="shared" si="179"/>
        <v>-0.34770000000000112</v>
      </c>
      <c r="Z506" s="48">
        <f t="shared" si="180"/>
        <v>-3477.0000000000109</v>
      </c>
      <c r="AA506" s="26" t="s">
        <v>50</v>
      </c>
      <c r="AS506" s="8">
        <v>504</v>
      </c>
      <c r="AT506" s="8">
        <v>250</v>
      </c>
      <c r="AU506" s="51">
        <f t="shared" si="174"/>
        <v>0.49603174603174605</v>
      </c>
    </row>
    <row r="507" spans="1:47" x14ac:dyDescent="0.2">
      <c r="A507" s="67">
        <v>46165</v>
      </c>
      <c r="B507" s="24" t="s">
        <v>48</v>
      </c>
      <c r="D507" s="24" t="s">
        <v>542</v>
      </c>
      <c r="F507" s="24" t="s">
        <v>45</v>
      </c>
      <c r="G507" s="24" t="s">
        <v>46</v>
      </c>
      <c r="H507" s="47" t="s">
        <v>99</v>
      </c>
      <c r="I507" s="50" t="s">
        <v>103</v>
      </c>
      <c r="J507" s="24" t="s">
        <v>61</v>
      </c>
      <c r="K507" s="24">
        <v>13.5</v>
      </c>
      <c r="L507" s="27">
        <v>3</v>
      </c>
      <c r="M507" s="27"/>
      <c r="N507" s="27"/>
      <c r="O507" s="27"/>
      <c r="P507" s="27"/>
      <c r="Q507" s="27"/>
      <c r="R507" s="27">
        <v>1.92</v>
      </c>
      <c r="S507" s="26" t="s">
        <v>53</v>
      </c>
      <c r="T507" s="27">
        <f t="shared" si="69"/>
        <v>5.76</v>
      </c>
      <c r="U507" s="27">
        <f t="shared" ref="U507" si="181">-$L507+T507</f>
        <v>2.76</v>
      </c>
      <c r="V507" s="23">
        <f t="shared" ref="V507" si="182">U507+V506</f>
        <v>-32.010000000000112</v>
      </c>
      <c r="W507" s="20">
        <f t="shared" ref="W507" si="183">L507+W506</f>
        <v>1154.9099999999999</v>
      </c>
      <c r="X507" s="21">
        <f t="shared" ref="X507" si="184">SUM(V507/W507)</f>
        <v>-2.7716445437306902E-2</v>
      </c>
      <c r="Y507" s="49">
        <f t="shared" ref="Y507" si="185">V507/100</f>
        <v>-0.32010000000000111</v>
      </c>
      <c r="Z507" s="48">
        <f t="shared" ref="Z507" si="186">V507*100</f>
        <v>-3201.0000000000114</v>
      </c>
      <c r="AA507" s="26" t="s">
        <v>53</v>
      </c>
      <c r="AS507" s="8">
        <v>505</v>
      </c>
      <c r="AT507" s="8">
        <v>251</v>
      </c>
      <c r="AU507" s="51">
        <f t="shared" si="174"/>
        <v>0.49702970297029703</v>
      </c>
    </row>
    <row r="508" spans="1:47" x14ac:dyDescent="0.2">
      <c r="A508" s="67">
        <v>46171</v>
      </c>
      <c r="B508" s="24" t="s">
        <v>48</v>
      </c>
      <c r="D508" s="24" t="s">
        <v>538</v>
      </c>
      <c r="F508" s="24" t="s">
        <v>45</v>
      </c>
      <c r="G508" s="24" t="s">
        <v>46</v>
      </c>
      <c r="H508" s="47" t="s">
        <v>104</v>
      </c>
      <c r="I508" s="24" t="s">
        <v>61</v>
      </c>
      <c r="J508" s="24" t="s">
        <v>56</v>
      </c>
      <c r="K508" s="8">
        <v>1.5</v>
      </c>
      <c r="L508" s="27">
        <v>2</v>
      </c>
      <c r="M508" s="27"/>
      <c r="N508" s="27"/>
      <c r="O508" s="27"/>
      <c r="P508" s="27"/>
      <c r="Q508" s="27"/>
      <c r="R508" s="27">
        <v>1.85</v>
      </c>
      <c r="S508" s="24" t="s">
        <v>50</v>
      </c>
      <c r="T508" s="27" t="str">
        <f t="shared" si="69"/>
        <v>0.00</v>
      </c>
      <c r="U508" s="27">
        <f t="shared" ref="U508:U509" si="187">-$L508+T508</f>
        <v>-2</v>
      </c>
      <c r="V508" s="23">
        <f t="shared" ref="V508:V509" si="188">U508+V507</f>
        <v>-34.010000000000112</v>
      </c>
      <c r="W508" s="20">
        <f t="shared" ref="W508:W509" si="189">L508+W507</f>
        <v>1156.9099999999999</v>
      </c>
      <c r="X508" s="21">
        <f t="shared" ref="X508:X509" si="190">SUM(V508/W508)</f>
        <v>-2.9397273772376518E-2</v>
      </c>
      <c r="Y508" s="49">
        <f t="shared" ref="Y508:Y509" si="191">V508/100</f>
        <v>-0.34010000000000112</v>
      </c>
      <c r="Z508" s="48">
        <f t="shared" ref="Z508:Z509" si="192">V508*100</f>
        <v>-3401.0000000000114</v>
      </c>
      <c r="AA508" s="24" t="s">
        <v>50</v>
      </c>
      <c r="AS508" s="8">
        <v>506</v>
      </c>
      <c r="AT508" s="8">
        <v>251</v>
      </c>
      <c r="AU508" s="51">
        <f t="shared" si="174"/>
        <v>0.49604743083003955</v>
      </c>
    </row>
    <row r="509" spans="1:47" x14ac:dyDescent="0.2">
      <c r="A509" s="67">
        <v>46171</v>
      </c>
      <c r="B509" s="24" t="s">
        <v>48</v>
      </c>
      <c r="D509" s="24" t="s">
        <v>538</v>
      </c>
      <c r="F509" s="24" t="s">
        <v>45</v>
      </c>
      <c r="G509" s="24" t="s">
        <v>46</v>
      </c>
      <c r="H509" s="47" t="s">
        <v>104</v>
      </c>
      <c r="I509" s="24" t="s">
        <v>618</v>
      </c>
      <c r="J509" s="24" t="s">
        <v>121</v>
      </c>
      <c r="K509" s="24" t="s">
        <v>245</v>
      </c>
      <c r="L509" s="27">
        <v>2</v>
      </c>
      <c r="M509" s="27"/>
      <c r="N509" s="27"/>
      <c r="O509" s="27"/>
      <c r="P509" s="27"/>
      <c r="Q509" s="27"/>
      <c r="R509" s="27">
        <v>1.89</v>
      </c>
      <c r="S509" s="24" t="s">
        <v>50</v>
      </c>
      <c r="T509" s="27" t="str">
        <f t="shared" si="69"/>
        <v>0.00</v>
      </c>
      <c r="U509" s="27">
        <f t="shared" si="187"/>
        <v>-2</v>
      </c>
      <c r="V509" s="23">
        <f t="shared" si="188"/>
        <v>-36.010000000000112</v>
      </c>
      <c r="W509" s="20">
        <f t="shared" si="189"/>
        <v>1158.9099999999999</v>
      </c>
      <c r="X509" s="21">
        <f t="shared" si="190"/>
        <v>-3.107230069634408E-2</v>
      </c>
      <c r="Y509" s="49">
        <f t="shared" si="191"/>
        <v>-0.36010000000000114</v>
      </c>
      <c r="Z509" s="48">
        <f t="shared" si="192"/>
        <v>-3601.0000000000114</v>
      </c>
      <c r="AA509" s="24" t="s">
        <v>50</v>
      </c>
      <c r="AS509" s="8">
        <f>AS508+1</f>
        <v>507</v>
      </c>
      <c r="AT509" s="8">
        <v>251</v>
      </c>
      <c r="AU509" s="51">
        <f t="shared" si="174"/>
        <v>0.49506903353057197</v>
      </c>
    </row>
    <row r="510" spans="1:47" x14ac:dyDescent="0.2">
      <c r="A510" s="67">
        <v>46172</v>
      </c>
      <c r="B510" s="24" t="s">
        <v>48</v>
      </c>
      <c r="D510" s="24" t="s">
        <v>542</v>
      </c>
      <c r="F510" s="24" t="s">
        <v>45</v>
      </c>
      <c r="G510" s="24" t="s">
        <v>46</v>
      </c>
      <c r="H510" s="47" t="s">
        <v>104</v>
      </c>
      <c r="I510" s="24" t="s">
        <v>614</v>
      </c>
      <c r="J510" s="24" t="s">
        <v>121</v>
      </c>
      <c r="K510" s="24" t="s">
        <v>246</v>
      </c>
      <c r="L510" s="27">
        <v>2</v>
      </c>
      <c r="M510" s="27"/>
      <c r="N510" s="27"/>
      <c r="O510" s="27"/>
      <c r="P510" s="27"/>
      <c r="Q510" s="27"/>
      <c r="R510" s="27">
        <v>1.9</v>
      </c>
      <c r="S510" s="26" t="s">
        <v>50</v>
      </c>
      <c r="T510" s="27" t="str">
        <f t="shared" si="69"/>
        <v>0.00</v>
      </c>
      <c r="U510" s="27">
        <f t="shared" ref="U510:U511" si="193">-$L510+T510</f>
        <v>-2</v>
      </c>
      <c r="V510" s="23">
        <f t="shared" ref="V510:V511" si="194">U510+V509</f>
        <v>-38.010000000000112</v>
      </c>
      <c r="W510" s="20">
        <f t="shared" ref="W510:W511" si="195">L510+W509</f>
        <v>1160.9099999999999</v>
      </c>
      <c r="X510" s="21">
        <f t="shared" ref="X510:X511" si="196">SUM(V510/W510)</f>
        <v>-3.2741556192986639E-2</v>
      </c>
      <c r="Y510" s="49">
        <f t="shared" ref="Y510:Y511" si="197">V510/100</f>
        <v>-0.3801000000000011</v>
      </c>
      <c r="Z510" s="48">
        <f t="shared" ref="Z510:Z511" si="198">V510*100</f>
        <v>-3801.0000000000114</v>
      </c>
      <c r="AA510" s="24" t="s">
        <v>50</v>
      </c>
      <c r="AS510" s="8">
        <f t="shared" ref="AS510:AS519" si="199">AS509+1</f>
        <v>508</v>
      </c>
      <c r="AT510" s="8">
        <v>251</v>
      </c>
      <c r="AU510" s="51">
        <f>AT510/AS510</f>
        <v>0.49409448818897639</v>
      </c>
    </row>
    <row r="511" spans="1:47" x14ac:dyDescent="0.2">
      <c r="A511" s="67">
        <v>46172</v>
      </c>
      <c r="B511" s="24" t="s">
        <v>48</v>
      </c>
      <c r="D511" s="24" t="s">
        <v>542</v>
      </c>
      <c r="F511" s="24" t="s">
        <v>45</v>
      </c>
      <c r="G511" s="24" t="s">
        <v>46</v>
      </c>
      <c r="H511" s="47" t="s">
        <v>104</v>
      </c>
      <c r="I511" s="24" t="s">
        <v>62</v>
      </c>
      <c r="J511" s="24" t="s">
        <v>119</v>
      </c>
      <c r="K511" s="8">
        <v>-14.5</v>
      </c>
      <c r="L511" s="27">
        <v>2</v>
      </c>
      <c r="M511" s="27"/>
      <c r="N511" s="27"/>
      <c r="O511" s="27"/>
      <c r="P511" s="27"/>
      <c r="Q511" s="27"/>
      <c r="R511" s="27">
        <v>1.92</v>
      </c>
      <c r="S511" s="24" t="s">
        <v>50</v>
      </c>
      <c r="T511" s="27" t="str">
        <f t="shared" si="69"/>
        <v>0.00</v>
      </c>
      <c r="U511" s="27">
        <f t="shared" si="193"/>
        <v>-2</v>
      </c>
      <c r="V511" s="23">
        <f t="shared" si="194"/>
        <v>-40.010000000000112</v>
      </c>
      <c r="W511" s="20">
        <f t="shared" si="195"/>
        <v>1162.9099999999999</v>
      </c>
      <c r="X511" s="21">
        <f t="shared" si="196"/>
        <v>-3.4405070039814016E-2</v>
      </c>
      <c r="Y511" s="49">
        <f t="shared" si="197"/>
        <v>-0.40010000000000112</v>
      </c>
      <c r="Z511" s="48">
        <f t="shared" si="198"/>
        <v>-4001.0000000000114</v>
      </c>
      <c r="AA511" s="24" t="s">
        <v>50</v>
      </c>
      <c r="AS511" s="8">
        <f t="shared" si="199"/>
        <v>509</v>
      </c>
      <c r="AT511" s="8">
        <v>252</v>
      </c>
      <c r="AU511" s="51">
        <f t="shared" si="174"/>
        <v>0.49508840864440079</v>
      </c>
    </row>
    <row r="512" spans="1:47" x14ac:dyDescent="0.2">
      <c r="A512" s="67">
        <v>46172</v>
      </c>
      <c r="B512" s="24" t="s">
        <v>48</v>
      </c>
      <c r="D512" s="24" t="s">
        <v>542</v>
      </c>
      <c r="F512" s="24" t="s">
        <v>45</v>
      </c>
      <c r="G512" s="24" t="s">
        <v>46</v>
      </c>
      <c r="H512" s="47" t="s">
        <v>104</v>
      </c>
      <c r="I512" s="24" t="s">
        <v>615</v>
      </c>
      <c r="J512" s="24" t="s">
        <v>121</v>
      </c>
      <c r="K512" s="24" t="s">
        <v>246</v>
      </c>
      <c r="L512" s="27">
        <v>3</v>
      </c>
      <c r="M512" s="27"/>
      <c r="N512" s="27"/>
      <c r="O512" s="27"/>
      <c r="P512" s="27"/>
      <c r="Q512" s="27"/>
      <c r="R512" s="27">
        <v>1.9</v>
      </c>
      <c r="S512" s="26" t="s">
        <v>50</v>
      </c>
      <c r="T512" s="27" t="str">
        <f t="shared" si="69"/>
        <v>0.00</v>
      </c>
      <c r="U512" s="27">
        <f t="shared" ref="U512:U514" si="200">-$L512+T512</f>
        <v>-3</v>
      </c>
      <c r="V512" s="23">
        <f t="shared" ref="V512:V514" si="201">U512+V511</f>
        <v>-43.010000000000112</v>
      </c>
      <c r="W512" s="20">
        <f t="shared" ref="W512:W514" si="202">L512+W511</f>
        <v>1165.9099999999999</v>
      </c>
      <c r="X512" s="21">
        <f t="shared" ref="X512:X514" si="203">SUM(V512/W512)</f>
        <v>-3.6889639852132769E-2</v>
      </c>
      <c r="Y512" s="49">
        <f t="shared" ref="Y512:Y514" si="204">V512/100</f>
        <v>-0.43010000000000109</v>
      </c>
      <c r="Z512" s="48">
        <f t="shared" ref="Z512:Z514" si="205">V512*100</f>
        <v>-4301.0000000000109</v>
      </c>
      <c r="AA512" s="72" t="s">
        <v>50</v>
      </c>
      <c r="AS512" s="8">
        <f t="shared" si="199"/>
        <v>510</v>
      </c>
      <c r="AT512" s="8">
        <v>252</v>
      </c>
      <c r="AU512" s="51">
        <f t="shared" si="174"/>
        <v>0.49411764705882355</v>
      </c>
    </row>
    <row r="513" spans="1:47" x14ac:dyDescent="0.2">
      <c r="A513" s="67">
        <v>46172</v>
      </c>
      <c r="B513" s="24" t="s">
        <v>48</v>
      </c>
      <c r="D513" s="24" t="s">
        <v>542</v>
      </c>
      <c r="F513" s="24" t="s">
        <v>45</v>
      </c>
      <c r="G513" s="24" t="s">
        <v>46</v>
      </c>
      <c r="H513" s="47" t="s">
        <v>104</v>
      </c>
      <c r="I513" s="50" t="s">
        <v>619</v>
      </c>
      <c r="J513" s="24" t="s">
        <v>60</v>
      </c>
      <c r="K513" s="8">
        <v>-4.5</v>
      </c>
      <c r="L513" s="27">
        <v>2</v>
      </c>
      <c r="M513" s="27"/>
      <c r="N513" s="27"/>
      <c r="O513" s="27"/>
      <c r="P513" s="27"/>
      <c r="Q513" s="27"/>
      <c r="R513" s="27">
        <v>1.95</v>
      </c>
      <c r="S513" s="24" t="s">
        <v>53</v>
      </c>
      <c r="T513" s="27">
        <f t="shared" si="69"/>
        <v>3.9</v>
      </c>
      <c r="U513" s="27">
        <f t="shared" si="200"/>
        <v>1.9</v>
      </c>
      <c r="V513" s="23">
        <f t="shared" si="201"/>
        <v>-41.110000000000113</v>
      </c>
      <c r="W513" s="20">
        <f t="shared" si="202"/>
        <v>1167.9099999999999</v>
      </c>
      <c r="X513" s="21">
        <f t="shared" si="203"/>
        <v>-3.5199630108484488E-2</v>
      </c>
      <c r="Y513" s="49">
        <f t="shared" si="204"/>
        <v>-0.41110000000000113</v>
      </c>
      <c r="Z513" s="48">
        <f t="shared" si="205"/>
        <v>-4111.0000000000109</v>
      </c>
      <c r="AA513" s="72" t="s">
        <v>53</v>
      </c>
      <c r="AS513" s="8">
        <f t="shared" si="199"/>
        <v>511</v>
      </c>
      <c r="AT513" s="8">
        <v>253</v>
      </c>
      <c r="AU513" s="51">
        <f t="shared" si="174"/>
        <v>0.49510763209393344</v>
      </c>
    </row>
    <row r="514" spans="1:47" x14ac:dyDescent="0.2">
      <c r="A514" s="67">
        <v>46172</v>
      </c>
      <c r="B514" s="24" t="s">
        <v>48</v>
      </c>
      <c r="D514" s="24" t="s">
        <v>542</v>
      </c>
      <c r="F514" s="24" t="s">
        <v>45</v>
      </c>
      <c r="G514" s="24" t="s">
        <v>46</v>
      </c>
      <c r="H514" s="47" t="s">
        <v>104</v>
      </c>
      <c r="I514" s="50" t="s">
        <v>620</v>
      </c>
      <c r="J514" s="24" t="s">
        <v>621</v>
      </c>
      <c r="K514" s="26" t="s">
        <v>623</v>
      </c>
      <c r="L514" s="27">
        <v>2</v>
      </c>
      <c r="M514" s="27"/>
      <c r="N514" s="27"/>
      <c r="O514" s="27"/>
      <c r="P514" s="27"/>
      <c r="Q514" s="27"/>
      <c r="R514" s="27">
        <v>2</v>
      </c>
      <c r="S514" s="24" t="s">
        <v>53</v>
      </c>
      <c r="T514" s="27">
        <f t="shared" si="69"/>
        <v>4</v>
      </c>
      <c r="U514" s="27">
        <f t="shared" si="200"/>
        <v>2</v>
      </c>
      <c r="V514" s="23">
        <f t="shared" si="201"/>
        <v>-39.110000000000113</v>
      </c>
      <c r="W514" s="20">
        <f t="shared" si="202"/>
        <v>1169.9099999999999</v>
      </c>
      <c r="X514" s="21">
        <f t="shared" si="203"/>
        <v>-3.3429921959808977E-2</v>
      </c>
      <c r="Y514" s="49">
        <f t="shared" si="204"/>
        <v>-0.39110000000000111</v>
      </c>
      <c r="Z514" s="48">
        <f t="shared" si="205"/>
        <v>-3911.0000000000114</v>
      </c>
      <c r="AA514" s="72" t="s">
        <v>53</v>
      </c>
      <c r="AS514" s="8">
        <f t="shared" si="199"/>
        <v>512</v>
      </c>
      <c r="AT514" s="8">
        <v>254</v>
      </c>
      <c r="AU514" s="51">
        <f t="shared" si="174"/>
        <v>0.49609375</v>
      </c>
    </row>
    <row r="515" spans="1:47" x14ac:dyDescent="0.2">
      <c r="A515" s="67">
        <v>46172</v>
      </c>
      <c r="B515" s="24" t="s">
        <v>48</v>
      </c>
      <c r="D515" s="24" t="s">
        <v>542</v>
      </c>
      <c r="F515" s="24" t="s">
        <v>45</v>
      </c>
      <c r="G515" s="24" t="s">
        <v>46</v>
      </c>
      <c r="H515" s="47" t="s">
        <v>104</v>
      </c>
      <c r="I515" s="24" t="s">
        <v>616</v>
      </c>
      <c r="J515" s="24" t="s">
        <v>121</v>
      </c>
      <c r="K515" s="24" t="s">
        <v>246</v>
      </c>
      <c r="L515" s="27">
        <v>3</v>
      </c>
      <c r="M515" s="27"/>
      <c r="N515" s="27"/>
      <c r="O515" s="27"/>
      <c r="P515" s="27"/>
      <c r="Q515" s="27"/>
      <c r="R515" s="27">
        <v>1.9</v>
      </c>
      <c r="S515" s="26" t="s">
        <v>50</v>
      </c>
      <c r="T515" s="27" t="str">
        <f t="shared" si="69"/>
        <v>0.00</v>
      </c>
      <c r="U515" s="27">
        <f t="shared" ref="U515:U519" si="206">-$L515+T515</f>
        <v>-3</v>
      </c>
      <c r="V515" s="23">
        <f t="shared" ref="V515:V519" si="207">U515+V514</f>
        <v>-42.110000000000113</v>
      </c>
      <c r="W515" s="20">
        <f t="shared" ref="W515:W519" si="208">L515+W514</f>
        <v>1172.9099999999999</v>
      </c>
      <c r="X515" s="21">
        <f t="shared" ref="X515:X519" si="209">SUM(V515/W515)</f>
        <v>-3.5902157880826423E-2</v>
      </c>
      <c r="Y515" s="49">
        <f t="shared" ref="Y515:Y519" si="210">V515/100</f>
        <v>-0.42110000000000114</v>
      </c>
      <c r="Z515" s="48">
        <f t="shared" ref="Z515:Z519" si="211">V515*100</f>
        <v>-4211.0000000000109</v>
      </c>
      <c r="AA515" s="26" t="s">
        <v>50</v>
      </c>
      <c r="AS515" s="8">
        <f t="shared" si="199"/>
        <v>513</v>
      </c>
      <c r="AT515" s="8">
        <v>254</v>
      </c>
      <c r="AU515" s="51">
        <f t="shared" si="174"/>
        <v>0.49512670565302142</v>
      </c>
    </row>
    <row r="516" spans="1:47" x14ac:dyDescent="0.2">
      <c r="A516" s="67">
        <v>46172</v>
      </c>
      <c r="B516" s="24" t="s">
        <v>48</v>
      </c>
      <c r="D516" s="24" t="s">
        <v>542</v>
      </c>
      <c r="F516" s="24" t="s">
        <v>45</v>
      </c>
      <c r="G516" s="24" t="s">
        <v>46</v>
      </c>
      <c r="H516" s="47" t="s">
        <v>104</v>
      </c>
      <c r="I516" s="24" t="s">
        <v>68</v>
      </c>
      <c r="J516" s="24" t="s">
        <v>72</v>
      </c>
      <c r="K516" s="24" t="s">
        <v>622</v>
      </c>
      <c r="L516" s="27">
        <v>3</v>
      </c>
      <c r="M516" s="27"/>
      <c r="N516" s="27"/>
      <c r="O516" s="27"/>
      <c r="P516" s="27"/>
      <c r="Q516" s="27"/>
      <c r="R516" s="27">
        <v>1.86</v>
      </c>
      <c r="S516" s="24" t="s">
        <v>50</v>
      </c>
      <c r="T516" s="27" t="str">
        <f t="shared" ref="T516:T557" si="212">IF(($AA516="W"),ROUND(($L516*$R516),2),"0.00")</f>
        <v>0.00</v>
      </c>
      <c r="U516" s="27">
        <f t="shared" si="206"/>
        <v>-3</v>
      </c>
      <c r="V516" s="23">
        <f t="shared" si="207"/>
        <v>-45.110000000000113</v>
      </c>
      <c r="W516" s="20">
        <f t="shared" si="208"/>
        <v>1175.9099999999999</v>
      </c>
      <c r="X516" s="21">
        <f t="shared" si="209"/>
        <v>-3.8361779387878422E-2</v>
      </c>
      <c r="Y516" s="49">
        <f t="shared" si="210"/>
        <v>-0.45110000000000111</v>
      </c>
      <c r="Z516" s="48">
        <f t="shared" si="211"/>
        <v>-4511.0000000000109</v>
      </c>
      <c r="AA516" s="24" t="s">
        <v>50</v>
      </c>
      <c r="AS516" s="8">
        <f t="shared" si="199"/>
        <v>514</v>
      </c>
      <c r="AT516" s="8">
        <v>254</v>
      </c>
      <c r="AU516" s="51">
        <f t="shared" si="174"/>
        <v>0.49416342412451364</v>
      </c>
    </row>
    <row r="517" spans="1:47" x14ac:dyDescent="0.2">
      <c r="A517" s="67">
        <v>46173</v>
      </c>
      <c r="B517" s="24" t="s">
        <v>48</v>
      </c>
      <c r="D517" s="24" t="s">
        <v>548</v>
      </c>
      <c r="F517" s="24" t="s">
        <v>45</v>
      </c>
      <c r="G517" s="24" t="s">
        <v>46</v>
      </c>
      <c r="H517" s="47" t="s">
        <v>104</v>
      </c>
      <c r="I517" s="50" t="s">
        <v>52</v>
      </c>
      <c r="J517" s="24" t="s">
        <v>58</v>
      </c>
      <c r="K517" s="8">
        <v>19.5</v>
      </c>
      <c r="L517" s="27">
        <v>2</v>
      </c>
      <c r="M517" s="27"/>
      <c r="N517" s="27"/>
      <c r="O517" s="27"/>
      <c r="P517" s="27"/>
      <c r="Q517" s="27"/>
      <c r="R517" s="27">
        <v>1.9</v>
      </c>
      <c r="S517" s="24" t="s">
        <v>53</v>
      </c>
      <c r="T517" s="27">
        <f t="shared" si="212"/>
        <v>3.8</v>
      </c>
      <c r="U517" s="27">
        <f t="shared" si="206"/>
        <v>1.7999999999999998</v>
      </c>
      <c r="V517" s="23">
        <f t="shared" si="207"/>
        <v>-43.310000000000116</v>
      </c>
      <c r="W517" s="20">
        <f t="shared" si="208"/>
        <v>1177.9099999999999</v>
      </c>
      <c r="X517" s="21">
        <f t="shared" si="209"/>
        <v>-3.6768513723459448E-2</v>
      </c>
      <c r="Y517" s="49">
        <f t="shared" si="210"/>
        <v>-0.43310000000000115</v>
      </c>
      <c r="Z517" s="48">
        <f t="shared" si="211"/>
        <v>-4331.0000000000118</v>
      </c>
      <c r="AA517" s="24" t="s">
        <v>53</v>
      </c>
      <c r="AS517" s="8">
        <f t="shared" si="199"/>
        <v>515</v>
      </c>
      <c r="AT517" s="8">
        <v>255</v>
      </c>
      <c r="AU517" s="51">
        <f t="shared" si="174"/>
        <v>0.49514563106796117</v>
      </c>
    </row>
    <row r="518" spans="1:47" x14ac:dyDescent="0.2">
      <c r="A518" s="67">
        <v>46173</v>
      </c>
      <c r="B518" s="24" t="s">
        <v>48</v>
      </c>
      <c r="D518" s="24" t="s">
        <v>548</v>
      </c>
      <c r="F518" s="24" t="s">
        <v>45</v>
      </c>
      <c r="G518" s="24" t="s">
        <v>46</v>
      </c>
      <c r="H518" s="47" t="s">
        <v>104</v>
      </c>
      <c r="I518" s="24" t="s">
        <v>617</v>
      </c>
      <c r="J518" s="24" t="s">
        <v>121</v>
      </c>
      <c r="K518" s="24" t="s">
        <v>245</v>
      </c>
      <c r="L518" s="27">
        <v>2</v>
      </c>
      <c r="M518" s="27"/>
      <c r="N518" s="27"/>
      <c r="O518" s="27"/>
      <c r="P518" s="27"/>
      <c r="Q518" s="27"/>
      <c r="R518" s="27">
        <v>1.89</v>
      </c>
      <c r="S518" s="24" t="s">
        <v>50</v>
      </c>
      <c r="T518" s="27" t="str">
        <f t="shared" si="212"/>
        <v>0.00</v>
      </c>
      <c r="U518" s="27">
        <f t="shared" si="206"/>
        <v>-2</v>
      </c>
      <c r="V518" s="23">
        <f t="shared" si="207"/>
        <v>-45.310000000000116</v>
      </c>
      <c r="W518" s="20">
        <f t="shared" si="208"/>
        <v>1179.9099999999999</v>
      </c>
      <c r="X518" s="21">
        <f t="shared" si="209"/>
        <v>-3.8401233992423255E-2</v>
      </c>
      <c r="Y518" s="49">
        <f t="shared" si="210"/>
        <v>-0.45310000000000117</v>
      </c>
      <c r="Z518" s="48">
        <f t="shared" si="211"/>
        <v>-4531.0000000000118</v>
      </c>
      <c r="AA518" s="24" t="s">
        <v>50</v>
      </c>
      <c r="AS518" s="8">
        <f t="shared" si="199"/>
        <v>516</v>
      </c>
      <c r="AT518" s="8">
        <v>255</v>
      </c>
      <c r="AU518" s="51">
        <f t="shared" si="174"/>
        <v>0.4941860465116279</v>
      </c>
    </row>
    <row r="519" spans="1:47" x14ac:dyDescent="0.2">
      <c r="A519" s="67">
        <v>46173</v>
      </c>
      <c r="B519" s="24" t="s">
        <v>48</v>
      </c>
      <c r="D519" s="24" t="s">
        <v>548</v>
      </c>
      <c r="F519" s="24" t="s">
        <v>45</v>
      </c>
      <c r="G519" s="24" t="s">
        <v>46</v>
      </c>
      <c r="H519" s="47" t="s">
        <v>104</v>
      </c>
      <c r="I519" s="50" t="s">
        <v>84</v>
      </c>
      <c r="J519" s="24" t="s">
        <v>118</v>
      </c>
      <c r="K519" s="24">
        <v>7.5</v>
      </c>
      <c r="L519" s="27">
        <v>2</v>
      </c>
      <c r="M519" s="27"/>
      <c r="N519" s="27"/>
      <c r="O519" s="27"/>
      <c r="P519" s="27"/>
      <c r="Q519" s="27"/>
      <c r="R519" s="27">
        <v>1.9</v>
      </c>
      <c r="S519" s="24" t="s">
        <v>53</v>
      </c>
      <c r="T519" s="27">
        <f t="shared" si="212"/>
        <v>3.8</v>
      </c>
      <c r="U519" s="27">
        <f t="shared" si="206"/>
        <v>1.7999999999999998</v>
      </c>
      <c r="V519" s="23">
        <f t="shared" si="207"/>
        <v>-43.510000000000119</v>
      </c>
      <c r="W519" s="20">
        <f t="shared" si="208"/>
        <v>1181.9099999999999</v>
      </c>
      <c r="X519" s="21">
        <f t="shared" si="209"/>
        <v>-3.6813293736409812E-2</v>
      </c>
      <c r="Y519" s="49">
        <f t="shared" si="210"/>
        <v>-0.43510000000000121</v>
      </c>
      <c r="Z519" s="48">
        <f t="shared" si="211"/>
        <v>-4351.0000000000118</v>
      </c>
      <c r="AA519" s="24" t="s">
        <v>53</v>
      </c>
      <c r="AS519" s="8">
        <f t="shared" si="199"/>
        <v>517</v>
      </c>
      <c r="AT519" s="8">
        <v>256</v>
      </c>
      <c r="AU519" s="51">
        <f t="shared" si="174"/>
        <v>0.49516441005802708</v>
      </c>
    </row>
    <row r="520" spans="1:47" x14ac:dyDescent="0.2">
      <c r="A520" s="67">
        <v>46177</v>
      </c>
      <c r="B520" s="24" t="s">
        <v>48</v>
      </c>
      <c r="C520" s="26"/>
      <c r="D520" s="24" t="s">
        <v>596</v>
      </c>
      <c r="F520" s="24" t="s">
        <v>45</v>
      </c>
      <c r="G520" s="24" t="s">
        <v>46</v>
      </c>
      <c r="H520" s="47" t="s">
        <v>109</v>
      </c>
      <c r="I520" s="50" t="s">
        <v>61</v>
      </c>
      <c r="J520" s="26" t="s">
        <v>55</v>
      </c>
      <c r="K520" s="24">
        <v>-4.5</v>
      </c>
      <c r="L520" s="27">
        <v>2</v>
      </c>
      <c r="M520" s="27"/>
      <c r="N520" s="27"/>
      <c r="O520" s="27"/>
      <c r="P520" s="27"/>
      <c r="Q520" s="27"/>
      <c r="R520" s="27">
        <v>1.96</v>
      </c>
      <c r="S520" s="24" t="s">
        <v>53</v>
      </c>
      <c r="T520" s="27">
        <f t="shared" si="212"/>
        <v>3.92</v>
      </c>
      <c r="U520" s="27">
        <f t="shared" ref="U520:U522" si="213">-$L520+T520</f>
        <v>1.92</v>
      </c>
      <c r="V520" s="23">
        <f t="shared" ref="V520:V522" si="214">U520+V519</f>
        <v>-41.590000000000117</v>
      </c>
      <c r="W520" s="20">
        <f t="shared" ref="W520:W522" si="215">L520+W519</f>
        <v>1183.9099999999999</v>
      </c>
      <c r="X520" s="21">
        <f t="shared" ref="X520:X522" si="216">SUM(V520/W520)</f>
        <v>-3.5129359495232007E-2</v>
      </c>
      <c r="Y520" s="49">
        <f t="shared" ref="Y520:Y522" si="217">V520/100</f>
        <v>-0.41590000000000116</v>
      </c>
      <c r="Z520" s="48">
        <f t="shared" ref="Z520:Z522" si="218">V520*100</f>
        <v>-4159.0000000000118</v>
      </c>
      <c r="AA520" s="24" t="s">
        <v>53</v>
      </c>
      <c r="AS520" s="8">
        <v>518</v>
      </c>
      <c r="AT520" s="8">
        <v>257</v>
      </c>
      <c r="AU520" s="51">
        <f t="shared" si="174"/>
        <v>0.49613899613899615</v>
      </c>
    </row>
    <row r="521" spans="1:47" x14ac:dyDescent="0.2">
      <c r="A521" s="67">
        <v>46178</v>
      </c>
      <c r="B521" s="24" t="s">
        <v>48</v>
      </c>
      <c r="C521" s="26"/>
      <c r="D521" s="24" t="s">
        <v>538</v>
      </c>
      <c r="E521" s="26"/>
      <c r="F521" s="24" t="s">
        <v>45</v>
      </c>
      <c r="G521" s="24" t="s">
        <v>46</v>
      </c>
      <c r="H521" s="47" t="s">
        <v>109</v>
      </c>
      <c r="I521" s="50" t="s">
        <v>62</v>
      </c>
      <c r="J521" s="26" t="s">
        <v>72</v>
      </c>
      <c r="K521" s="26">
        <v>4.5</v>
      </c>
      <c r="L521" s="27">
        <v>1</v>
      </c>
      <c r="M521" s="27"/>
      <c r="N521" s="27"/>
      <c r="O521" s="27"/>
      <c r="P521" s="27"/>
      <c r="Q521" s="27"/>
      <c r="R521" s="27">
        <v>1.9</v>
      </c>
      <c r="S521" s="24" t="s">
        <v>53</v>
      </c>
      <c r="T521" s="27">
        <f t="shared" si="212"/>
        <v>1.9</v>
      </c>
      <c r="U521" s="27">
        <f t="shared" si="213"/>
        <v>0.89999999999999991</v>
      </c>
      <c r="V521" s="23">
        <f t="shared" si="214"/>
        <v>-40.690000000000119</v>
      </c>
      <c r="W521" s="20">
        <f t="shared" si="215"/>
        <v>1184.9099999999999</v>
      </c>
      <c r="X521" s="21">
        <f t="shared" si="216"/>
        <v>-3.4340160856098881E-2</v>
      </c>
      <c r="Y521" s="49">
        <f t="shared" si="217"/>
        <v>-0.40690000000000121</v>
      </c>
      <c r="Z521" s="48">
        <f t="shared" si="218"/>
        <v>-4069.0000000000118</v>
      </c>
      <c r="AA521" s="24" t="s">
        <v>53</v>
      </c>
      <c r="AS521" s="8">
        <v>519</v>
      </c>
      <c r="AT521" s="8">
        <v>258</v>
      </c>
      <c r="AU521" s="51">
        <f t="shared" si="174"/>
        <v>0.49710982658959535</v>
      </c>
    </row>
    <row r="522" spans="1:47" x14ac:dyDescent="0.2">
      <c r="A522" s="67">
        <v>46178</v>
      </c>
      <c r="B522" s="24" t="s">
        <v>48</v>
      </c>
      <c r="C522" s="26"/>
      <c r="D522" s="24" t="s">
        <v>538</v>
      </c>
      <c r="E522" s="26"/>
      <c r="F522" s="24" t="s">
        <v>45</v>
      </c>
      <c r="G522" s="24" t="s">
        <v>46</v>
      </c>
      <c r="H522" s="47" t="s">
        <v>109</v>
      </c>
      <c r="I522" s="50" t="s">
        <v>624</v>
      </c>
      <c r="J522" s="26" t="s">
        <v>121</v>
      </c>
      <c r="K522" s="24" t="s">
        <v>245</v>
      </c>
      <c r="L522" s="27">
        <v>2</v>
      </c>
      <c r="M522" s="27"/>
      <c r="N522" s="27"/>
      <c r="O522" s="27"/>
      <c r="P522" s="27"/>
      <c r="Q522" s="27"/>
      <c r="R522" s="27">
        <v>1.88</v>
      </c>
      <c r="S522" s="24" t="s">
        <v>53</v>
      </c>
      <c r="T522" s="27">
        <f t="shared" si="212"/>
        <v>3.76</v>
      </c>
      <c r="U522" s="27">
        <f t="shared" si="213"/>
        <v>1.7599999999999998</v>
      </c>
      <c r="V522" s="23">
        <f t="shared" si="214"/>
        <v>-38.930000000000121</v>
      </c>
      <c r="W522" s="20">
        <f t="shared" si="215"/>
        <v>1186.9099999999999</v>
      </c>
      <c r="X522" s="21">
        <f t="shared" si="216"/>
        <v>-3.2799454044535915E-2</v>
      </c>
      <c r="Y522" s="49">
        <f t="shared" si="217"/>
        <v>-0.3893000000000012</v>
      </c>
      <c r="Z522" s="48">
        <f t="shared" si="218"/>
        <v>-3893.0000000000118</v>
      </c>
      <c r="AA522" s="24" t="s">
        <v>53</v>
      </c>
      <c r="AS522" s="8">
        <v>520</v>
      </c>
      <c r="AT522" s="8">
        <v>259</v>
      </c>
      <c r="AU522" s="51">
        <f t="shared" si="174"/>
        <v>0.49807692307692308</v>
      </c>
    </row>
    <row r="523" spans="1:47" x14ac:dyDescent="0.2">
      <c r="A523" s="67">
        <v>46179</v>
      </c>
      <c r="B523" s="24" t="s">
        <v>48</v>
      </c>
      <c r="C523" s="26"/>
      <c r="D523" s="24" t="s">
        <v>542</v>
      </c>
      <c r="F523" s="24" t="s">
        <v>45</v>
      </c>
      <c r="G523" s="24" t="s">
        <v>46</v>
      </c>
      <c r="H523" s="47" t="s">
        <v>109</v>
      </c>
      <c r="I523" s="50" t="s">
        <v>628</v>
      </c>
      <c r="J523" s="24" t="s">
        <v>629</v>
      </c>
      <c r="K523" s="26" t="s">
        <v>623</v>
      </c>
      <c r="L523" s="27">
        <v>3</v>
      </c>
      <c r="M523" s="27"/>
      <c r="N523" s="27"/>
      <c r="O523" s="27"/>
      <c r="P523" s="27"/>
      <c r="Q523" s="27"/>
      <c r="R523" s="27">
        <v>2.1</v>
      </c>
      <c r="S523" s="24" t="s">
        <v>53</v>
      </c>
      <c r="T523" s="27">
        <f t="shared" si="212"/>
        <v>6.3</v>
      </c>
      <c r="U523" s="27">
        <f t="shared" ref="U523:U525" si="219">-$L523+T523</f>
        <v>3.3</v>
      </c>
      <c r="V523" s="23">
        <f t="shared" ref="V523:V525" si="220">U523+V522</f>
        <v>-35.630000000000123</v>
      </c>
      <c r="W523" s="20">
        <f t="shared" ref="W523:W525" si="221">L523+W522</f>
        <v>1189.9099999999999</v>
      </c>
      <c r="X523" s="21">
        <f t="shared" ref="X523:X525" si="222">SUM(V523/W523)</f>
        <v>-2.9943441100587546E-2</v>
      </c>
      <c r="Y523" s="49">
        <f t="shared" ref="Y523:Y525" si="223">V523/100</f>
        <v>-0.35630000000000123</v>
      </c>
      <c r="Z523" s="48">
        <f t="shared" ref="Z523:Z525" si="224">V523*100</f>
        <v>-3563.0000000000123</v>
      </c>
      <c r="AA523" s="24" t="s">
        <v>53</v>
      </c>
      <c r="AS523" s="8">
        <f>AS522+1</f>
        <v>521</v>
      </c>
      <c r="AT523" s="8">
        <v>260</v>
      </c>
      <c r="AU523" s="51">
        <f t="shared" si="174"/>
        <v>0.49904030710172742</v>
      </c>
    </row>
    <row r="524" spans="1:47" x14ac:dyDescent="0.2">
      <c r="A524" s="67">
        <v>46179</v>
      </c>
      <c r="B524" s="24" t="s">
        <v>48</v>
      </c>
      <c r="C524" s="26"/>
      <c r="D524" s="24" t="s">
        <v>542</v>
      </c>
      <c r="E524" s="26"/>
      <c r="F524" s="24" t="s">
        <v>45</v>
      </c>
      <c r="G524" s="24" t="s">
        <v>46</v>
      </c>
      <c r="H524" s="47" t="s">
        <v>109</v>
      </c>
      <c r="I524" s="68" t="s">
        <v>625</v>
      </c>
      <c r="J524" s="26" t="s">
        <v>58</v>
      </c>
      <c r="K524" s="26">
        <v>9.5</v>
      </c>
      <c r="L524" s="27">
        <v>2</v>
      </c>
      <c r="M524" s="27"/>
      <c r="N524" s="27"/>
      <c r="O524" s="27"/>
      <c r="P524" s="27"/>
      <c r="Q524" s="27"/>
      <c r="R524" s="27">
        <v>1.95</v>
      </c>
      <c r="S524" s="24" t="s">
        <v>53</v>
      </c>
      <c r="T524" s="27">
        <f t="shared" si="212"/>
        <v>3.9</v>
      </c>
      <c r="U524" s="27">
        <f t="shared" si="219"/>
        <v>1.9</v>
      </c>
      <c r="V524" s="23">
        <f t="shared" si="220"/>
        <v>-33.730000000000125</v>
      </c>
      <c r="W524" s="20">
        <f t="shared" si="221"/>
        <v>1191.9099999999999</v>
      </c>
      <c r="X524" s="21">
        <f t="shared" si="222"/>
        <v>-2.8299116544034473E-2</v>
      </c>
      <c r="Y524" s="49">
        <f t="shared" si="223"/>
        <v>-0.33730000000000127</v>
      </c>
      <c r="Z524" s="48">
        <f t="shared" si="224"/>
        <v>-3373.0000000000123</v>
      </c>
      <c r="AA524" s="24" t="s">
        <v>53</v>
      </c>
      <c r="AS524" s="8">
        <f t="shared" ref="AS524:AS526" si="225">AS523+1</f>
        <v>522</v>
      </c>
      <c r="AT524" s="8">
        <v>261</v>
      </c>
      <c r="AU524" s="51">
        <f t="shared" si="174"/>
        <v>0.5</v>
      </c>
    </row>
    <row r="525" spans="1:47" x14ac:dyDescent="0.2">
      <c r="A525" s="67">
        <v>46179</v>
      </c>
      <c r="B525" s="24" t="s">
        <v>48</v>
      </c>
      <c r="C525" s="26"/>
      <c r="D525" s="24" t="s">
        <v>542</v>
      </c>
      <c r="F525" s="24" t="s">
        <v>45</v>
      </c>
      <c r="G525" s="24" t="s">
        <v>46</v>
      </c>
      <c r="H525" s="47" t="s">
        <v>109</v>
      </c>
      <c r="I525" s="50" t="s">
        <v>626</v>
      </c>
      <c r="J525" s="24" t="s">
        <v>121</v>
      </c>
      <c r="K525" s="24" t="s">
        <v>245</v>
      </c>
      <c r="L525" s="27">
        <v>1</v>
      </c>
      <c r="M525" s="27"/>
      <c r="N525" s="27"/>
      <c r="O525" s="27"/>
      <c r="P525" s="27"/>
      <c r="Q525" s="27"/>
      <c r="R525" s="27">
        <v>1.99</v>
      </c>
      <c r="S525" s="24" t="s">
        <v>53</v>
      </c>
      <c r="T525" s="27">
        <f t="shared" si="212"/>
        <v>1.99</v>
      </c>
      <c r="U525" s="27">
        <f t="shared" si="219"/>
        <v>0.99</v>
      </c>
      <c r="V525" s="23">
        <f t="shared" si="220"/>
        <v>-32.740000000000123</v>
      </c>
      <c r="W525" s="20">
        <f t="shared" si="221"/>
        <v>1192.9099999999999</v>
      </c>
      <c r="X525" s="21">
        <f t="shared" si="222"/>
        <v>-2.7445490439345906E-2</v>
      </c>
      <c r="Y525" s="49">
        <f t="shared" si="223"/>
        <v>-0.32740000000000125</v>
      </c>
      <c r="Z525" s="48">
        <f t="shared" si="224"/>
        <v>-3274.0000000000123</v>
      </c>
      <c r="AA525" s="24" t="s">
        <v>53</v>
      </c>
      <c r="AS525" s="8">
        <f t="shared" si="225"/>
        <v>523</v>
      </c>
      <c r="AT525" s="8">
        <v>262</v>
      </c>
      <c r="AU525" s="51">
        <f t="shared" si="174"/>
        <v>0.50095602294455066</v>
      </c>
    </row>
    <row r="526" spans="1:47" x14ac:dyDescent="0.2">
      <c r="A526" s="67">
        <v>46180</v>
      </c>
      <c r="B526" s="24" t="s">
        <v>48</v>
      </c>
      <c r="C526" s="26"/>
      <c r="D526" s="24" t="s">
        <v>548</v>
      </c>
      <c r="E526" s="45"/>
      <c r="F526" s="24" t="s">
        <v>45</v>
      </c>
      <c r="G526" s="24" t="s">
        <v>46</v>
      </c>
      <c r="H526" s="47" t="s">
        <v>109</v>
      </c>
      <c r="I526" s="46" t="s">
        <v>52</v>
      </c>
      <c r="J526" s="46" t="s">
        <v>56</v>
      </c>
      <c r="K526" s="46">
        <v>12.5</v>
      </c>
      <c r="L526" s="27">
        <v>2</v>
      </c>
      <c r="M526" s="46"/>
      <c r="N526" s="46"/>
      <c r="O526" s="46"/>
      <c r="P526" s="46"/>
      <c r="Q526" s="46"/>
      <c r="R526" s="52">
        <v>1.9</v>
      </c>
      <c r="S526" s="46" t="s">
        <v>50</v>
      </c>
      <c r="T526" s="27" t="str">
        <f t="shared" si="212"/>
        <v>0.00</v>
      </c>
      <c r="U526" s="27">
        <f t="shared" ref="U526" si="226">-$L526+T526</f>
        <v>-2</v>
      </c>
      <c r="V526" s="23">
        <f t="shared" ref="V526" si="227">U526+V525</f>
        <v>-34.740000000000123</v>
      </c>
      <c r="W526" s="20">
        <f t="shared" ref="W526" si="228">L526+W525</f>
        <v>1194.9099999999999</v>
      </c>
      <c r="X526" s="21">
        <f t="shared" ref="X526" si="229">SUM(V526/W526)</f>
        <v>-2.9073319329489356E-2</v>
      </c>
      <c r="Y526" s="49">
        <f t="shared" ref="Y526" si="230">V526/100</f>
        <v>-0.34740000000000121</v>
      </c>
      <c r="Z526" s="48">
        <f t="shared" ref="Z526" si="231">V526*100</f>
        <v>-3474.0000000000123</v>
      </c>
      <c r="AA526" s="46" t="s">
        <v>50</v>
      </c>
      <c r="AS526" s="8">
        <f t="shared" si="225"/>
        <v>524</v>
      </c>
      <c r="AT526" s="8">
        <v>262</v>
      </c>
      <c r="AU526" s="51">
        <f t="shared" si="174"/>
        <v>0.5</v>
      </c>
    </row>
    <row r="527" spans="1:47" x14ac:dyDescent="0.2">
      <c r="A527" s="67">
        <v>46180</v>
      </c>
      <c r="B527" s="24" t="s">
        <v>48</v>
      </c>
      <c r="C527" s="26"/>
      <c r="D527" s="24" t="s">
        <v>548</v>
      </c>
      <c r="E527" s="45"/>
      <c r="F527" s="24" t="s">
        <v>45</v>
      </c>
      <c r="G527" s="24" t="s">
        <v>46</v>
      </c>
      <c r="H527" s="47" t="s">
        <v>109</v>
      </c>
      <c r="I527" s="46" t="s">
        <v>627</v>
      </c>
      <c r="J527" s="46" t="s">
        <v>121</v>
      </c>
      <c r="K527" s="24" t="s">
        <v>246</v>
      </c>
      <c r="L527" s="27">
        <v>2</v>
      </c>
      <c r="M527" s="46"/>
      <c r="N527" s="46"/>
      <c r="O527" s="46"/>
      <c r="P527" s="46"/>
      <c r="Q527" s="46"/>
      <c r="R527" s="52">
        <v>1.95</v>
      </c>
      <c r="S527" s="46" t="s">
        <v>50</v>
      </c>
      <c r="T527" s="27" t="str">
        <f t="shared" si="212"/>
        <v>0.00</v>
      </c>
      <c r="U527" s="27">
        <f t="shared" ref="U527" si="232">-$L527+T527</f>
        <v>-2</v>
      </c>
      <c r="V527" s="23">
        <f t="shared" ref="V527" si="233">U527+V526</f>
        <v>-36.740000000000123</v>
      </c>
      <c r="W527" s="20">
        <f t="shared" ref="W527" si="234">L527+W526</f>
        <v>1196.9099999999999</v>
      </c>
      <c r="X527" s="21">
        <f t="shared" ref="X527" si="235">SUM(V527/W527)</f>
        <v>-3.0695708115063058E-2</v>
      </c>
      <c r="Y527" s="49">
        <f t="shared" ref="Y527" si="236">V527/100</f>
        <v>-0.36740000000000123</v>
      </c>
      <c r="Z527" s="48">
        <f t="shared" ref="Z527" si="237">V527*100</f>
        <v>-3674.0000000000123</v>
      </c>
      <c r="AA527" s="46" t="s">
        <v>50</v>
      </c>
      <c r="AS527" s="8">
        <v>525</v>
      </c>
      <c r="AT527" s="8">
        <v>262</v>
      </c>
      <c r="AU527" s="51">
        <f t="shared" si="174"/>
        <v>0.49904761904761907</v>
      </c>
    </row>
    <row r="528" spans="1:47" s="26" customFormat="1" x14ac:dyDescent="0.2">
      <c r="A528" s="67">
        <v>46184</v>
      </c>
      <c r="B528" s="24" t="s">
        <v>48</v>
      </c>
      <c r="D528" s="24" t="s">
        <v>596</v>
      </c>
      <c r="F528" s="24" t="s">
        <v>45</v>
      </c>
      <c r="G528" s="24" t="s">
        <v>46</v>
      </c>
      <c r="H528" s="47" t="s">
        <v>129</v>
      </c>
      <c r="I528" s="24" t="s">
        <v>58</v>
      </c>
      <c r="J528" s="26" t="s">
        <v>631</v>
      </c>
      <c r="K528" s="26">
        <v>6.5</v>
      </c>
      <c r="L528" s="27">
        <v>3</v>
      </c>
      <c r="M528" s="27"/>
      <c r="N528" s="27"/>
      <c r="O528" s="27"/>
      <c r="P528" s="27"/>
      <c r="Q528" s="27"/>
      <c r="R528" s="27">
        <v>1.9</v>
      </c>
      <c r="S528" s="26" t="s">
        <v>50</v>
      </c>
      <c r="T528" s="27" t="str">
        <f t="shared" si="212"/>
        <v>0.00</v>
      </c>
      <c r="U528" s="27">
        <f t="shared" ref="U528:U529" si="238">-$L528+T528</f>
        <v>-3</v>
      </c>
      <c r="V528" s="23">
        <f t="shared" ref="V528:V529" si="239">U528+V527</f>
        <v>-39.740000000000123</v>
      </c>
      <c r="W528" s="20">
        <f t="shared" ref="W528:W529" si="240">L528+W527</f>
        <v>1199.9099999999999</v>
      </c>
      <c r="X528" s="21">
        <f t="shared" ref="X528:X529" si="241">SUM(V528/W528)</f>
        <v>-3.3119150602961993E-2</v>
      </c>
      <c r="Y528" s="49">
        <f t="shared" ref="Y528:Y529" si="242">V528/100</f>
        <v>-0.39740000000000125</v>
      </c>
      <c r="Z528" s="48">
        <f t="shared" ref="Z528:Z529" si="243">V528*100</f>
        <v>-3974.0000000000123</v>
      </c>
      <c r="AA528" s="46" t="s">
        <v>50</v>
      </c>
      <c r="AS528" s="8">
        <v>526</v>
      </c>
      <c r="AT528" s="8">
        <v>262</v>
      </c>
      <c r="AU528" s="51">
        <f t="shared" si="174"/>
        <v>0.49809885931558934</v>
      </c>
    </row>
    <row r="529" spans="1:47" s="26" customFormat="1" x14ac:dyDescent="0.2">
      <c r="A529" s="67">
        <v>46187</v>
      </c>
      <c r="B529" s="24" t="s">
        <v>48</v>
      </c>
      <c r="D529" s="24" t="s">
        <v>548</v>
      </c>
      <c r="F529" s="24" t="s">
        <v>45</v>
      </c>
      <c r="G529" s="24" t="s">
        <v>46</v>
      </c>
      <c r="H529" s="47" t="s">
        <v>129</v>
      </c>
      <c r="I529" s="24" t="s">
        <v>103</v>
      </c>
      <c r="J529" s="26" t="s">
        <v>65</v>
      </c>
      <c r="K529" s="26">
        <v>5.5</v>
      </c>
      <c r="L529" s="27">
        <v>3</v>
      </c>
      <c r="M529" s="27"/>
      <c r="N529" s="27"/>
      <c r="O529" s="27"/>
      <c r="P529" s="27"/>
      <c r="Q529" s="27"/>
      <c r="R529" s="27">
        <v>1.95</v>
      </c>
      <c r="S529" s="26" t="s">
        <v>50</v>
      </c>
      <c r="T529" s="27" t="str">
        <f t="shared" si="212"/>
        <v>0.00</v>
      </c>
      <c r="U529" s="27">
        <f t="shared" si="238"/>
        <v>-3</v>
      </c>
      <c r="V529" s="23">
        <f t="shared" si="239"/>
        <v>-42.740000000000123</v>
      </c>
      <c r="W529" s="20">
        <f t="shared" si="240"/>
        <v>1202.9099999999999</v>
      </c>
      <c r="X529" s="21">
        <f t="shared" si="241"/>
        <v>-3.5530505191577196E-2</v>
      </c>
      <c r="Y529" s="49">
        <f t="shared" si="242"/>
        <v>-0.42740000000000122</v>
      </c>
      <c r="Z529" s="48">
        <f t="shared" si="243"/>
        <v>-4274.0000000000127</v>
      </c>
      <c r="AA529" s="46" t="s">
        <v>50</v>
      </c>
      <c r="AS529" s="8">
        <v>527</v>
      </c>
      <c r="AT529" s="8">
        <v>262</v>
      </c>
      <c r="AU529" s="51">
        <f t="shared" si="174"/>
        <v>0.4971537001897533</v>
      </c>
    </row>
    <row r="530" spans="1:47" ht="17" x14ac:dyDescent="0.2">
      <c r="A530" s="67">
        <v>46194</v>
      </c>
      <c r="B530" s="24" t="s">
        <v>48</v>
      </c>
      <c r="D530" s="24" t="s">
        <v>548</v>
      </c>
      <c r="F530" s="24" t="s">
        <v>45</v>
      </c>
      <c r="G530" s="24" t="s">
        <v>215</v>
      </c>
      <c r="H530" s="47" t="s">
        <v>632</v>
      </c>
      <c r="I530" s="73" t="s">
        <v>630</v>
      </c>
      <c r="J530" s="24" t="s">
        <v>208</v>
      </c>
      <c r="K530" s="24" t="s">
        <v>47</v>
      </c>
      <c r="L530" s="44">
        <v>5</v>
      </c>
      <c r="R530" s="44">
        <v>2.95</v>
      </c>
      <c r="S530" s="24" t="s">
        <v>53</v>
      </c>
      <c r="T530" s="27">
        <f t="shared" si="212"/>
        <v>14.75</v>
      </c>
      <c r="U530" s="27">
        <f t="shared" ref="U530" si="244">-$L530+T530</f>
        <v>9.75</v>
      </c>
      <c r="V530" s="23">
        <f t="shared" ref="V530" si="245">U530+V529</f>
        <v>-32.990000000000123</v>
      </c>
      <c r="W530" s="20">
        <f t="shared" ref="W530" si="246">L530+W529</f>
        <v>1207.9099999999999</v>
      </c>
      <c r="X530" s="21">
        <f t="shared" ref="X530" si="247">SUM(V530/W530)</f>
        <v>-2.7311637456433117E-2</v>
      </c>
      <c r="Y530" s="49">
        <f t="shared" ref="Y530" si="248">V530/100</f>
        <v>-0.32990000000000125</v>
      </c>
      <c r="Z530" s="48">
        <f t="shared" ref="Z530" si="249">V530*100</f>
        <v>-3299.0000000000123</v>
      </c>
      <c r="AA530" s="46" t="s">
        <v>53</v>
      </c>
      <c r="AS530" s="8">
        <v>528</v>
      </c>
      <c r="AT530" s="8">
        <v>263</v>
      </c>
      <c r="AU530" s="51">
        <f t="shared" si="174"/>
        <v>0.49810606060606061</v>
      </c>
    </row>
    <row r="531" spans="1:47" s="26" customFormat="1" x14ac:dyDescent="0.2">
      <c r="A531" s="67">
        <v>46199</v>
      </c>
      <c r="B531" s="24" t="s">
        <v>48</v>
      </c>
      <c r="D531" s="24" t="s">
        <v>538</v>
      </c>
      <c r="F531" s="24" t="s">
        <v>45</v>
      </c>
      <c r="G531" s="24" t="s">
        <v>46</v>
      </c>
      <c r="H531" s="46" t="s">
        <v>133</v>
      </c>
      <c r="I531" s="24" t="s">
        <v>625</v>
      </c>
      <c r="J531" s="26" t="s">
        <v>60</v>
      </c>
      <c r="K531" s="26">
        <v>1.5</v>
      </c>
      <c r="L531" s="27">
        <v>5</v>
      </c>
      <c r="M531" s="27"/>
      <c r="N531" s="27"/>
      <c r="O531" s="27"/>
      <c r="P531" s="27"/>
      <c r="Q531" s="27"/>
      <c r="R531" s="27">
        <v>1.86</v>
      </c>
      <c r="S531" s="26" t="s">
        <v>50</v>
      </c>
      <c r="T531" s="27" t="str">
        <f t="shared" si="212"/>
        <v>0.00</v>
      </c>
      <c r="U531" s="27">
        <f t="shared" ref="U531:U534" si="250">-$L531+T531</f>
        <v>-5</v>
      </c>
      <c r="V531" s="23">
        <f t="shared" ref="V531:V534" si="251">U531+V530</f>
        <v>-37.990000000000123</v>
      </c>
      <c r="W531" s="20">
        <f t="shared" ref="W531:W534" si="252">L531+W530</f>
        <v>1212.9099999999999</v>
      </c>
      <c r="X531" s="21">
        <f t="shared" ref="X531:X534" si="253">SUM(V531/W531)</f>
        <v>-3.1321367620021377E-2</v>
      </c>
      <c r="Y531" s="49">
        <f t="shared" ref="Y531:Y534" si="254">V531/100</f>
        <v>-0.37990000000000124</v>
      </c>
      <c r="Z531" s="48">
        <f t="shared" ref="Z531:Z534" si="255">V531*100</f>
        <v>-3799.0000000000123</v>
      </c>
      <c r="AA531" s="26" t="s">
        <v>50</v>
      </c>
      <c r="AS531" s="8">
        <v>529</v>
      </c>
      <c r="AT531" s="8">
        <v>263</v>
      </c>
      <c r="AU531" s="51">
        <f t="shared" si="174"/>
        <v>0.49716446124763702</v>
      </c>
    </row>
    <row r="532" spans="1:47" x14ac:dyDescent="0.2">
      <c r="A532" s="67">
        <v>46199</v>
      </c>
      <c r="B532" s="24" t="s">
        <v>48</v>
      </c>
      <c r="C532" s="26"/>
      <c r="D532" s="24" t="s">
        <v>538</v>
      </c>
      <c r="E532" s="26"/>
      <c r="F532" s="24" t="s">
        <v>45</v>
      </c>
      <c r="G532" s="24" t="s">
        <v>46</v>
      </c>
      <c r="H532" s="46" t="s">
        <v>133</v>
      </c>
      <c r="I532" s="50" t="s">
        <v>633</v>
      </c>
      <c r="J532" s="24" t="s">
        <v>121</v>
      </c>
      <c r="K532" s="24" t="s">
        <v>245</v>
      </c>
      <c r="L532" s="27">
        <v>3</v>
      </c>
      <c r="M532" s="27"/>
      <c r="N532" s="27"/>
      <c r="O532" s="27"/>
      <c r="P532" s="27"/>
      <c r="Q532" s="27"/>
      <c r="R532" s="27">
        <v>1.9</v>
      </c>
      <c r="S532" s="24" t="s">
        <v>53</v>
      </c>
      <c r="T532" s="27">
        <f t="shared" si="212"/>
        <v>5.7</v>
      </c>
      <c r="U532" s="27">
        <f t="shared" si="250"/>
        <v>2.7</v>
      </c>
      <c r="V532" s="23">
        <f t="shared" si="251"/>
        <v>-35.29000000000012</v>
      </c>
      <c r="W532" s="20">
        <f t="shared" si="252"/>
        <v>1215.9099999999999</v>
      </c>
      <c r="X532" s="21">
        <f t="shared" si="253"/>
        <v>-2.9023529702033968E-2</v>
      </c>
      <c r="Y532" s="49">
        <f t="shared" si="254"/>
        <v>-0.35290000000000121</v>
      </c>
      <c r="Z532" s="48">
        <f t="shared" si="255"/>
        <v>-3529.0000000000118</v>
      </c>
      <c r="AA532" s="24" t="s">
        <v>53</v>
      </c>
      <c r="AS532" s="8">
        <v>530</v>
      </c>
      <c r="AT532" s="8">
        <v>264</v>
      </c>
      <c r="AU532" s="51">
        <f t="shared" si="174"/>
        <v>0.49811320754716981</v>
      </c>
    </row>
    <row r="533" spans="1:47" x14ac:dyDescent="0.2">
      <c r="A533" s="67">
        <v>46199</v>
      </c>
      <c r="B533" s="24" t="s">
        <v>48</v>
      </c>
      <c r="C533" s="26"/>
      <c r="D533" s="24" t="s">
        <v>538</v>
      </c>
      <c r="E533" s="26"/>
      <c r="F533" s="24" t="s">
        <v>45</v>
      </c>
      <c r="G533" s="24" t="s">
        <v>46</v>
      </c>
      <c r="H533" s="46" t="s">
        <v>133</v>
      </c>
      <c r="I533" s="50" t="s">
        <v>68</v>
      </c>
      <c r="J533" s="24" t="s">
        <v>58</v>
      </c>
      <c r="K533" s="8">
        <v>-2.5</v>
      </c>
      <c r="L533" s="27">
        <v>5</v>
      </c>
      <c r="M533" s="27"/>
      <c r="N533" s="27"/>
      <c r="O533" s="27"/>
      <c r="P533" s="27"/>
      <c r="Q533" s="27"/>
      <c r="R533" s="27">
        <v>1.9</v>
      </c>
      <c r="S533" s="24" t="s">
        <v>53</v>
      </c>
      <c r="T533" s="27">
        <f t="shared" si="212"/>
        <v>9.5</v>
      </c>
      <c r="U533" s="27">
        <f t="shared" si="250"/>
        <v>4.5</v>
      </c>
      <c r="V533" s="23">
        <f t="shared" si="251"/>
        <v>-30.79000000000012</v>
      </c>
      <c r="W533" s="20">
        <f t="shared" si="252"/>
        <v>1220.9099999999999</v>
      </c>
      <c r="X533" s="21">
        <f t="shared" si="253"/>
        <v>-2.5218894103578578E-2</v>
      </c>
      <c r="Y533" s="49">
        <f t="shared" si="254"/>
        <v>-0.30790000000000117</v>
      </c>
      <c r="Z533" s="48">
        <f t="shared" si="255"/>
        <v>-3079.0000000000118</v>
      </c>
      <c r="AA533" s="24" t="s">
        <v>53</v>
      </c>
      <c r="AS533" s="8">
        <v>531</v>
      </c>
      <c r="AT533" s="8">
        <v>265</v>
      </c>
      <c r="AU533" s="51">
        <f t="shared" si="174"/>
        <v>0.49905838041431261</v>
      </c>
    </row>
    <row r="534" spans="1:47" s="26" customFormat="1" x14ac:dyDescent="0.2">
      <c r="A534" s="67">
        <v>46199</v>
      </c>
      <c r="B534" s="24" t="s">
        <v>48</v>
      </c>
      <c r="D534" s="24" t="s">
        <v>538</v>
      </c>
      <c r="F534" s="24" t="s">
        <v>45</v>
      </c>
      <c r="G534" s="24" t="s">
        <v>46</v>
      </c>
      <c r="H534" s="46" t="s">
        <v>133</v>
      </c>
      <c r="I534" s="24" t="s">
        <v>634</v>
      </c>
      <c r="J534" s="26" t="s">
        <v>121</v>
      </c>
      <c r="K534" s="24" t="s">
        <v>246</v>
      </c>
      <c r="L534" s="27">
        <v>2</v>
      </c>
      <c r="M534" s="27"/>
      <c r="N534" s="27"/>
      <c r="O534" s="27"/>
      <c r="P534" s="27"/>
      <c r="Q534" s="27"/>
      <c r="R534" s="27">
        <v>1.9</v>
      </c>
      <c r="S534" s="26" t="s">
        <v>50</v>
      </c>
      <c r="T534" s="27" t="str">
        <f t="shared" si="212"/>
        <v>0.00</v>
      </c>
      <c r="U534" s="27">
        <f t="shared" si="250"/>
        <v>-2</v>
      </c>
      <c r="V534" s="23">
        <f t="shared" si="251"/>
        <v>-32.79000000000012</v>
      </c>
      <c r="W534" s="20">
        <f t="shared" si="252"/>
        <v>1222.9099999999999</v>
      </c>
      <c r="X534" s="21">
        <f t="shared" si="253"/>
        <v>-2.6813093359282468E-2</v>
      </c>
      <c r="Y534" s="49">
        <f t="shared" si="254"/>
        <v>-0.32790000000000119</v>
      </c>
      <c r="Z534" s="48">
        <f t="shared" si="255"/>
        <v>-3279.0000000000118</v>
      </c>
      <c r="AA534" s="26" t="s">
        <v>50</v>
      </c>
      <c r="AS534" s="8">
        <v>532</v>
      </c>
      <c r="AT534" s="8">
        <v>265</v>
      </c>
      <c r="AU534" s="51">
        <f t="shared" si="174"/>
        <v>0.49812030075187969</v>
      </c>
    </row>
    <row r="535" spans="1:47" x14ac:dyDescent="0.2">
      <c r="A535" s="67">
        <v>46200</v>
      </c>
      <c r="B535" s="24" t="s">
        <v>48</v>
      </c>
      <c r="C535" s="26"/>
      <c r="D535" s="24" t="s">
        <v>542</v>
      </c>
      <c r="E535" s="26"/>
      <c r="F535" s="24" t="s">
        <v>45</v>
      </c>
      <c r="G535" s="24" t="s">
        <v>46</v>
      </c>
      <c r="H535" s="46" t="s">
        <v>133</v>
      </c>
      <c r="I535" s="24" t="s">
        <v>635</v>
      </c>
      <c r="J535" s="24" t="s">
        <v>121</v>
      </c>
      <c r="K535" s="24" t="s">
        <v>246</v>
      </c>
      <c r="L535" s="27">
        <v>2</v>
      </c>
      <c r="M535" s="27"/>
      <c r="N535" s="27"/>
      <c r="O535" s="27"/>
      <c r="P535" s="27"/>
      <c r="Q535" s="27"/>
      <c r="R535" s="27">
        <v>1.99</v>
      </c>
      <c r="S535" s="24" t="s">
        <v>50</v>
      </c>
      <c r="T535" s="27" t="str">
        <f t="shared" si="212"/>
        <v>0.00</v>
      </c>
      <c r="U535" s="27">
        <f t="shared" ref="U535:U538" si="256">-$L535+T535</f>
        <v>-2</v>
      </c>
      <c r="V535" s="23">
        <f t="shared" ref="V535:V538" si="257">U535+V534</f>
        <v>-34.79000000000012</v>
      </c>
      <c r="W535" s="20">
        <f t="shared" ref="W535:W538" si="258">L535+W534</f>
        <v>1224.9099999999999</v>
      </c>
      <c r="X535" s="21">
        <f t="shared" ref="X535:X538" si="259">SUM(V535/W535)</f>
        <v>-2.8402086683919737E-2</v>
      </c>
      <c r="Y535" s="49">
        <f t="shared" ref="Y535:Y538" si="260">V535/100</f>
        <v>-0.34790000000000121</v>
      </c>
      <c r="Z535" s="48">
        <f t="shared" ref="Z535:Z538" si="261">V535*100</f>
        <v>-3479.0000000000118</v>
      </c>
      <c r="AA535" s="24" t="s">
        <v>50</v>
      </c>
      <c r="AS535" s="8">
        <v>533</v>
      </c>
      <c r="AT535" s="8">
        <v>265</v>
      </c>
      <c r="AU535" s="51">
        <f t="shared" si="174"/>
        <v>0.49718574108818009</v>
      </c>
    </row>
    <row r="536" spans="1:47" s="26" customFormat="1" x14ac:dyDescent="0.2">
      <c r="A536" s="67">
        <v>46200</v>
      </c>
      <c r="B536" s="24" t="s">
        <v>48</v>
      </c>
      <c r="D536" s="24" t="s">
        <v>542</v>
      </c>
      <c r="F536" s="24" t="s">
        <v>45</v>
      </c>
      <c r="G536" s="24" t="s">
        <v>46</v>
      </c>
      <c r="H536" s="46" t="s">
        <v>133</v>
      </c>
      <c r="I536" s="24" t="s">
        <v>72</v>
      </c>
      <c r="J536" s="26" t="s">
        <v>61</v>
      </c>
      <c r="K536" s="26">
        <v>4.5</v>
      </c>
      <c r="L536" s="27">
        <v>5</v>
      </c>
      <c r="M536" s="27"/>
      <c r="N536" s="27"/>
      <c r="O536" s="27"/>
      <c r="P536" s="27"/>
      <c r="Q536" s="27"/>
      <c r="R536" s="27">
        <v>1.85</v>
      </c>
      <c r="S536" s="26" t="s">
        <v>50</v>
      </c>
      <c r="T536" s="27" t="str">
        <f t="shared" si="212"/>
        <v>0.00</v>
      </c>
      <c r="U536" s="27">
        <f t="shared" si="256"/>
        <v>-5</v>
      </c>
      <c r="V536" s="23">
        <f t="shared" si="257"/>
        <v>-39.79000000000012</v>
      </c>
      <c r="W536" s="20">
        <f t="shared" si="258"/>
        <v>1229.9099999999999</v>
      </c>
      <c r="X536" s="21">
        <f t="shared" si="259"/>
        <v>-3.2351960712572569E-2</v>
      </c>
      <c r="Y536" s="49">
        <f t="shared" si="260"/>
        <v>-0.3979000000000012</v>
      </c>
      <c r="Z536" s="48">
        <f t="shared" si="261"/>
        <v>-3979.0000000000118</v>
      </c>
      <c r="AA536" s="26" t="s">
        <v>50</v>
      </c>
      <c r="AS536" s="8">
        <v>534</v>
      </c>
      <c r="AT536" s="8">
        <v>265</v>
      </c>
      <c r="AU536" s="51">
        <f t="shared" si="174"/>
        <v>0.49625468164794007</v>
      </c>
    </row>
    <row r="537" spans="1:47" s="26" customFormat="1" x14ac:dyDescent="0.2">
      <c r="A537" s="67">
        <v>46201</v>
      </c>
      <c r="B537" s="24" t="s">
        <v>48</v>
      </c>
      <c r="D537" s="24" t="s">
        <v>548</v>
      </c>
      <c r="F537" s="24" t="s">
        <v>45</v>
      </c>
      <c r="G537" s="24" t="s">
        <v>46</v>
      </c>
      <c r="H537" s="46" t="s">
        <v>133</v>
      </c>
      <c r="I537" s="50" t="s">
        <v>636</v>
      </c>
      <c r="J537" s="26" t="s">
        <v>66</v>
      </c>
      <c r="K537" s="26">
        <v>11.5</v>
      </c>
      <c r="L537" s="27">
        <v>5</v>
      </c>
      <c r="M537" s="27"/>
      <c r="N537" s="27"/>
      <c r="O537" s="27"/>
      <c r="P537" s="27"/>
      <c r="Q537" s="27"/>
      <c r="R537" s="27">
        <v>1.91</v>
      </c>
      <c r="S537" s="26" t="s">
        <v>53</v>
      </c>
      <c r="T537" s="27">
        <f t="shared" si="212"/>
        <v>9.5500000000000007</v>
      </c>
      <c r="U537" s="27">
        <f t="shared" si="256"/>
        <v>4.5500000000000007</v>
      </c>
      <c r="V537" s="23">
        <f t="shared" si="257"/>
        <v>-35.240000000000123</v>
      </c>
      <c r="W537" s="20">
        <f t="shared" si="258"/>
        <v>1234.9099999999999</v>
      </c>
      <c r="X537" s="21">
        <f t="shared" si="259"/>
        <v>-2.8536492537917846E-2</v>
      </c>
      <c r="Y537" s="49">
        <f t="shared" si="260"/>
        <v>-0.35240000000000121</v>
      </c>
      <c r="Z537" s="48">
        <f t="shared" si="261"/>
        <v>-3524.0000000000123</v>
      </c>
      <c r="AA537" s="26" t="s">
        <v>53</v>
      </c>
      <c r="AS537" s="8">
        <v>535</v>
      </c>
      <c r="AT537" s="26">
        <v>266</v>
      </c>
      <c r="AU537" s="51">
        <f t="shared" si="174"/>
        <v>0.49719626168224301</v>
      </c>
    </row>
    <row r="538" spans="1:47" s="26" customFormat="1" x14ac:dyDescent="0.2">
      <c r="A538" s="67">
        <v>46201</v>
      </c>
      <c r="B538" s="24" t="s">
        <v>48</v>
      </c>
      <c r="D538" s="24" t="s">
        <v>548</v>
      </c>
      <c r="F538" s="24" t="s">
        <v>45</v>
      </c>
      <c r="G538" s="24" t="s">
        <v>46</v>
      </c>
      <c r="H538" s="46" t="s">
        <v>133</v>
      </c>
      <c r="I538" s="24" t="s">
        <v>637</v>
      </c>
      <c r="J538" s="26" t="s">
        <v>121</v>
      </c>
      <c r="K538" s="24" t="s">
        <v>246</v>
      </c>
      <c r="L538" s="27">
        <v>3</v>
      </c>
      <c r="M538" s="27"/>
      <c r="N538" s="27"/>
      <c r="O538" s="27"/>
      <c r="P538" s="27"/>
      <c r="Q538" s="27"/>
      <c r="R538" s="27">
        <v>1.86</v>
      </c>
      <c r="S538" s="24" t="s">
        <v>50</v>
      </c>
      <c r="T538" s="27" t="str">
        <f t="shared" si="212"/>
        <v>0.00</v>
      </c>
      <c r="U538" s="27">
        <f t="shared" si="256"/>
        <v>-3</v>
      </c>
      <c r="V538" s="23">
        <f t="shared" si="257"/>
        <v>-38.240000000000123</v>
      </c>
      <c r="W538" s="20">
        <f t="shared" si="258"/>
        <v>1237.9099999999999</v>
      </c>
      <c r="X538" s="21">
        <f t="shared" si="259"/>
        <v>-3.089077558142363E-2</v>
      </c>
      <c r="Y538" s="49">
        <f t="shared" si="260"/>
        <v>-0.38240000000000124</v>
      </c>
      <c r="Z538" s="48">
        <f t="shared" si="261"/>
        <v>-3824.0000000000123</v>
      </c>
      <c r="AA538" s="24" t="s">
        <v>50</v>
      </c>
      <c r="AS538" s="8">
        <v>536</v>
      </c>
      <c r="AT538" s="26">
        <v>266</v>
      </c>
      <c r="AU538" s="51">
        <f t="shared" si="174"/>
        <v>0.4962686567164179</v>
      </c>
    </row>
    <row r="539" spans="1:47" x14ac:dyDescent="0.2">
      <c r="A539" s="67">
        <v>46207</v>
      </c>
      <c r="B539" s="24" t="s">
        <v>48</v>
      </c>
      <c r="C539" s="26"/>
      <c r="D539" s="24" t="s">
        <v>542</v>
      </c>
      <c r="E539" s="26"/>
      <c r="F539" s="24" t="s">
        <v>45</v>
      </c>
      <c r="G539" s="24" t="s">
        <v>46</v>
      </c>
      <c r="H539" s="46" t="s">
        <v>138</v>
      </c>
      <c r="I539" s="50" t="s">
        <v>638</v>
      </c>
      <c r="J539" s="24" t="s">
        <v>58</v>
      </c>
      <c r="K539" s="24" t="s">
        <v>47</v>
      </c>
      <c r="L539" s="27">
        <v>5</v>
      </c>
      <c r="M539" s="27"/>
      <c r="N539" s="27"/>
      <c r="O539" s="27"/>
      <c r="P539" s="27"/>
      <c r="Q539" s="27"/>
      <c r="R539" s="27">
        <v>1.47</v>
      </c>
      <c r="S539" s="24" t="s">
        <v>53</v>
      </c>
      <c r="T539" s="27">
        <f t="shared" si="212"/>
        <v>7.35</v>
      </c>
      <c r="U539" s="27">
        <f t="shared" ref="U539:U540" si="262">-$L539+T539</f>
        <v>2.3499999999999996</v>
      </c>
      <c r="V539" s="23">
        <f t="shared" ref="V539:V540" si="263">U539+V538</f>
        <v>-35.890000000000121</v>
      </c>
      <c r="W539" s="20">
        <f t="shared" ref="W539:W540" si="264">L539+W538</f>
        <v>1242.9099999999999</v>
      </c>
      <c r="X539" s="21">
        <f t="shared" ref="X539:X540" si="265">SUM(V539/W539)</f>
        <v>-2.8875783443692727E-2</v>
      </c>
      <c r="Y539" s="49">
        <f t="shared" ref="Y539:Y540" si="266">V539/100</f>
        <v>-0.35890000000000122</v>
      </c>
      <c r="Z539" s="48">
        <f t="shared" ref="Z539:Z540" si="267">V539*100</f>
        <v>-3589.0000000000123</v>
      </c>
      <c r="AA539" s="24" t="s">
        <v>53</v>
      </c>
      <c r="AS539" s="8">
        <v>537</v>
      </c>
      <c r="AT539" s="8">
        <v>267</v>
      </c>
      <c r="AU539" s="51">
        <f t="shared" si="174"/>
        <v>0.4972067039106145</v>
      </c>
    </row>
    <row r="540" spans="1:47" x14ac:dyDescent="0.2">
      <c r="A540" s="67">
        <v>46207</v>
      </c>
      <c r="B540" s="24" t="s">
        <v>48</v>
      </c>
      <c r="C540" s="26"/>
      <c r="D540" s="24" t="s">
        <v>542</v>
      </c>
      <c r="E540" s="26"/>
      <c r="F540" s="24" t="s">
        <v>45</v>
      </c>
      <c r="G540" s="24" t="s">
        <v>46</v>
      </c>
      <c r="H540" s="46" t="s">
        <v>138</v>
      </c>
      <c r="I540" s="24" t="s">
        <v>639</v>
      </c>
      <c r="J540" s="26" t="s">
        <v>121</v>
      </c>
      <c r="K540" s="24" t="s">
        <v>246</v>
      </c>
      <c r="L540" s="27">
        <v>2</v>
      </c>
      <c r="M540" s="27"/>
      <c r="N540" s="27"/>
      <c r="O540" s="27"/>
      <c r="P540" s="27"/>
      <c r="Q540" s="27"/>
      <c r="R540" s="27">
        <v>1.9</v>
      </c>
      <c r="S540" s="26" t="s">
        <v>50</v>
      </c>
      <c r="T540" s="27" t="str">
        <f t="shared" si="212"/>
        <v>0.00</v>
      </c>
      <c r="U540" s="27">
        <f t="shared" si="262"/>
        <v>-2</v>
      </c>
      <c r="V540" s="23">
        <f t="shared" si="263"/>
        <v>-37.890000000000121</v>
      </c>
      <c r="W540" s="20">
        <f t="shared" si="264"/>
        <v>1244.9099999999999</v>
      </c>
      <c r="X540" s="21">
        <f t="shared" si="265"/>
        <v>-3.0435935127840669E-2</v>
      </c>
      <c r="Y540" s="49">
        <f t="shared" si="266"/>
        <v>-0.37890000000000124</v>
      </c>
      <c r="Z540" s="48">
        <f t="shared" si="267"/>
        <v>-3789.0000000000123</v>
      </c>
      <c r="AA540" s="26" t="s">
        <v>50</v>
      </c>
      <c r="AS540" s="8">
        <v>538</v>
      </c>
      <c r="AT540" s="8">
        <v>267</v>
      </c>
      <c r="AU540" s="51">
        <f t="shared" si="174"/>
        <v>0.49628252788104088</v>
      </c>
    </row>
    <row r="541" spans="1:47" x14ac:dyDescent="0.2">
      <c r="A541" s="67">
        <v>46208</v>
      </c>
      <c r="B541" s="24" t="s">
        <v>48</v>
      </c>
      <c r="C541" s="26"/>
      <c r="D541" s="24" t="s">
        <v>548</v>
      </c>
      <c r="E541" s="26"/>
      <c r="F541" s="24" t="s">
        <v>45</v>
      </c>
      <c r="G541" s="24" t="s">
        <v>46</v>
      </c>
      <c r="H541" s="46" t="s">
        <v>138</v>
      </c>
      <c r="I541" s="50" t="s">
        <v>119</v>
      </c>
      <c r="J541" s="26" t="s">
        <v>61</v>
      </c>
      <c r="K541" s="26">
        <v>9.5</v>
      </c>
      <c r="L541" s="27">
        <v>2</v>
      </c>
      <c r="M541" s="27"/>
      <c r="N541" s="27"/>
      <c r="O541" s="27"/>
      <c r="P541" s="27"/>
      <c r="Q541" s="27"/>
      <c r="R541" s="27">
        <v>1.9</v>
      </c>
      <c r="S541" s="26" t="s">
        <v>53</v>
      </c>
      <c r="T541" s="27">
        <f t="shared" si="212"/>
        <v>3.8</v>
      </c>
      <c r="U541" s="27">
        <f t="shared" ref="U541:U543" si="268">-$L541+T541</f>
        <v>1.7999999999999998</v>
      </c>
      <c r="V541" s="23">
        <f t="shared" ref="V541:V542" si="269">U541+V540</f>
        <v>-36.090000000000124</v>
      </c>
      <c r="W541" s="20">
        <f t="shared" ref="W541:W542" si="270">L541+W540</f>
        <v>1246.9099999999999</v>
      </c>
      <c r="X541" s="21">
        <f t="shared" ref="X541:X542" si="271">SUM(V541/W541)</f>
        <v>-2.8943548451772886E-2</v>
      </c>
      <c r="Y541" s="49">
        <f t="shared" ref="Y541:Y542" si="272">V541/100</f>
        <v>-0.36090000000000122</v>
      </c>
      <c r="Z541" s="48">
        <f t="shared" ref="Z541:Z542" si="273">V541*100</f>
        <v>-3609.0000000000123</v>
      </c>
      <c r="AA541" s="26" t="s">
        <v>53</v>
      </c>
      <c r="AS541" s="8">
        <v>539</v>
      </c>
      <c r="AT541" s="8">
        <v>268</v>
      </c>
      <c r="AU541" s="51">
        <f t="shared" si="174"/>
        <v>0.49721706864564008</v>
      </c>
    </row>
    <row r="542" spans="1:47" s="26" customFormat="1" x14ac:dyDescent="0.2">
      <c r="A542" s="67">
        <v>46208</v>
      </c>
      <c r="B542" s="24" t="s">
        <v>48</v>
      </c>
      <c r="D542" s="24" t="s">
        <v>548</v>
      </c>
      <c r="F542" s="24" t="s">
        <v>45</v>
      </c>
      <c r="G542" s="24" t="s">
        <v>46</v>
      </c>
      <c r="H542" s="46" t="s">
        <v>138</v>
      </c>
      <c r="I542" s="50" t="s">
        <v>640</v>
      </c>
      <c r="J542" s="26" t="s">
        <v>121</v>
      </c>
      <c r="K542" s="24" t="s">
        <v>245</v>
      </c>
      <c r="L542" s="27">
        <v>2</v>
      </c>
      <c r="M542" s="27"/>
      <c r="N542" s="27"/>
      <c r="O542" s="27"/>
      <c r="P542" s="27"/>
      <c r="Q542" s="27"/>
      <c r="R542" s="27">
        <v>1.83</v>
      </c>
      <c r="S542" s="26" t="s">
        <v>53</v>
      </c>
      <c r="T542" s="27">
        <f t="shared" si="212"/>
        <v>3.66</v>
      </c>
      <c r="U542" s="27">
        <f t="shared" si="268"/>
        <v>1.6600000000000001</v>
      </c>
      <c r="V542" s="23">
        <f t="shared" si="269"/>
        <v>-34.430000000000121</v>
      </c>
      <c r="W542" s="20">
        <f t="shared" si="270"/>
        <v>1248.9099999999999</v>
      </c>
      <c r="X542" s="21">
        <f t="shared" si="271"/>
        <v>-2.7568039330296119E-2</v>
      </c>
      <c r="Y542" s="49">
        <f t="shared" si="272"/>
        <v>-0.34430000000000122</v>
      </c>
      <c r="Z542" s="48">
        <f t="shared" si="273"/>
        <v>-3443.0000000000118</v>
      </c>
      <c r="AA542" s="26" t="s">
        <v>53</v>
      </c>
      <c r="AS542" s="8">
        <v>540</v>
      </c>
      <c r="AT542" s="26">
        <v>269</v>
      </c>
      <c r="AU542" s="51">
        <f t="shared" si="174"/>
        <v>0.49814814814814817</v>
      </c>
    </row>
    <row r="543" spans="1:47" customFormat="1" x14ac:dyDescent="0.2">
      <c r="A543" s="67">
        <v>46211</v>
      </c>
      <c r="B543" s="24" t="s">
        <v>48</v>
      </c>
      <c r="C543" s="35">
        <v>46135</v>
      </c>
      <c r="D543" s="22" t="s">
        <v>647</v>
      </c>
      <c r="E543" s="26"/>
      <c r="F543" s="24" t="s">
        <v>45</v>
      </c>
      <c r="G543" s="24" t="s">
        <v>153</v>
      </c>
      <c r="H543" s="55" t="s">
        <v>649</v>
      </c>
      <c r="I543" s="24" t="s">
        <v>231</v>
      </c>
      <c r="J543" s="26" t="s">
        <v>121</v>
      </c>
      <c r="K543" s="22" t="s">
        <v>249</v>
      </c>
      <c r="L543" s="27">
        <v>10</v>
      </c>
      <c r="M543" s="26"/>
      <c r="N543" s="26"/>
      <c r="O543" s="26"/>
      <c r="P543" s="26"/>
      <c r="Q543" s="26"/>
      <c r="R543" s="23">
        <v>2.25</v>
      </c>
      <c r="S543" s="24" t="s">
        <v>50</v>
      </c>
      <c r="T543" s="27" t="str">
        <f t="shared" si="212"/>
        <v>0.00</v>
      </c>
      <c r="U543" s="27">
        <f t="shared" si="268"/>
        <v>-10</v>
      </c>
      <c r="V543" s="23">
        <f t="shared" ref="V543:V545" si="274">U543+V542</f>
        <v>-44.430000000000121</v>
      </c>
      <c r="W543" s="20">
        <f t="shared" ref="W543:W545" si="275">L543+W542</f>
        <v>1258.9099999999999</v>
      </c>
      <c r="X543" s="21">
        <f t="shared" ref="X543:X545" si="276">SUM(V543/W543)</f>
        <v>-3.5292435519616278E-2</v>
      </c>
      <c r="Y543" s="49">
        <f t="shared" ref="Y543:Y545" si="277">V543/100</f>
        <v>-0.44430000000000119</v>
      </c>
      <c r="Z543" s="48">
        <f t="shared" ref="Z543:Z545" si="278">V543*100</f>
        <v>-4443.0000000000118</v>
      </c>
      <c r="AA543" s="24" t="s">
        <v>50</v>
      </c>
      <c r="AS543" s="8">
        <v>541</v>
      </c>
      <c r="AT543" s="26">
        <v>269</v>
      </c>
      <c r="AU543" s="51">
        <f t="shared" si="174"/>
        <v>0.49722735674676527</v>
      </c>
    </row>
    <row r="544" spans="1:47" s="26" customFormat="1" x14ac:dyDescent="0.2">
      <c r="A544" s="67">
        <v>46213</v>
      </c>
      <c r="B544" s="24" t="s">
        <v>48</v>
      </c>
      <c r="D544" s="24" t="s">
        <v>538</v>
      </c>
      <c r="F544" s="24" t="s">
        <v>45</v>
      </c>
      <c r="G544" s="24" t="s">
        <v>46</v>
      </c>
      <c r="H544" s="46" t="s">
        <v>142</v>
      </c>
      <c r="I544" s="50" t="s">
        <v>645</v>
      </c>
      <c r="J544" s="26" t="s">
        <v>121</v>
      </c>
      <c r="K544" s="26" t="s">
        <v>59</v>
      </c>
      <c r="L544" s="27">
        <v>2</v>
      </c>
      <c r="M544" s="27"/>
      <c r="N544" s="27"/>
      <c r="O544" s="27"/>
      <c r="P544" s="27"/>
      <c r="Q544" s="27"/>
      <c r="R544" s="27">
        <v>2.21</v>
      </c>
      <c r="S544" s="26" t="s">
        <v>53</v>
      </c>
      <c r="T544" s="27">
        <f t="shared" si="212"/>
        <v>4.42</v>
      </c>
      <c r="U544" s="27">
        <f t="shared" ref="U544:U545" si="279">-$L544+T544</f>
        <v>2.42</v>
      </c>
      <c r="V544" s="23">
        <f t="shared" si="274"/>
        <v>-42.010000000000119</v>
      </c>
      <c r="W544" s="20">
        <f t="shared" si="275"/>
        <v>1260.9099999999999</v>
      </c>
      <c r="X544" s="21">
        <f t="shared" si="276"/>
        <v>-3.331720741369338E-2</v>
      </c>
      <c r="Y544" s="49">
        <f t="shared" si="277"/>
        <v>-0.42010000000000119</v>
      </c>
      <c r="Z544" s="48">
        <f t="shared" si="278"/>
        <v>-4201.0000000000118</v>
      </c>
      <c r="AA544" s="26" t="s">
        <v>53</v>
      </c>
      <c r="AS544" s="8">
        <v>542</v>
      </c>
      <c r="AT544" s="26">
        <v>270</v>
      </c>
      <c r="AU544" s="51">
        <f t="shared" si="174"/>
        <v>0.49815498154981552</v>
      </c>
    </row>
    <row r="545" spans="1:47" x14ac:dyDescent="0.2">
      <c r="A545" s="67">
        <v>46215</v>
      </c>
      <c r="B545" s="24" t="s">
        <v>48</v>
      </c>
      <c r="C545" s="26"/>
      <c r="D545" s="24" t="s">
        <v>548</v>
      </c>
      <c r="F545" s="24" t="s">
        <v>45</v>
      </c>
      <c r="G545" s="24" t="s">
        <v>46</v>
      </c>
      <c r="H545" s="46" t="s">
        <v>142</v>
      </c>
      <c r="I545" s="50" t="s">
        <v>646</v>
      </c>
      <c r="J545" s="26" t="s">
        <v>121</v>
      </c>
      <c r="K545" s="24" t="s">
        <v>245</v>
      </c>
      <c r="L545" s="27">
        <v>2</v>
      </c>
      <c r="M545" s="27"/>
      <c r="N545" s="27"/>
      <c r="O545" s="27"/>
      <c r="P545" s="27"/>
      <c r="Q545" s="27"/>
      <c r="R545" s="27">
        <v>1.88</v>
      </c>
      <c r="S545" s="26" t="s">
        <v>53</v>
      </c>
      <c r="T545" s="27">
        <f t="shared" si="212"/>
        <v>3.76</v>
      </c>
      <c r="U545" s="27">
        <f t="shared" si="279"/>
        <v>1.7599999999999998</v>
      </c>
      <c r="V545" s="23">
        <f t="shared" si="274"/>
        <v>-40.250000000000121</v>
      </c>
      <c r="W545" s="20">
        <f t="shared" si="275"/>
        <v>1262.9099999999999</v>
      </c>
      <c r="X545" s="21">
        <f t="shared" si="276"/>
        <v>-3.1870837985288045E-2</v>
      </c>
      <c r="Y545" s="49">
        <f t="shared" si="277"/>
        <v>-0.40250000000000119</v>
      </c>
      <c r="Z545" s="48">
        <f t="shared" si="278"/>
        <v>-4025.0000000000123</v>
      </c>
      <c r="AA545" s="26" t="s">
        <v>53</v>
      </c>
      <c r="AS545" s="8">
        <v>543</v>
      </c>
      <c r="AT545" s="8">
        <v>271</v>
      </c>
      <c r="AU545" s="51">
        <f t="shared" si="174"/>
        <v>0.4990791896869245</v>
      </c>
    </row>
    <row r="546" spans="1:47" x14ac:dyDescent="0.2">
      <c r="A546" s="67">
        <v>46220</v>
      </c>
      <c r="B546" s="24" t="s">
        <v>48</v>
      </c>
      <c r="C546" s="26"/>
      <c r="D546" s="24" t="s">
        <v>538</v>
      </c>
      <c r="F546" s="24" t="s">
        <v>45</v>
      </c>
      <c r="G546" s="24" t="s">
        <v>46</v>
      </c>
      <c r="H546" s="46" t="s">
        <v>147</v>
      </c>
      <c r="I546" s="50" t="s">
        <v>650</v>
      </c>
      <c r="J546" s="26" t="s">
        <v>121</v>
      </c>
      <c r="K546" s="24" t="s">
        <v>245</v>
      </c>
      <c r="L546" s="27">
        <v>2</v>
      </c>
      <c r="M546" s="27"/>
      <c r="N546" s="27"/>
      <c r="O546" s="27"/>
      <c r="P546" s="27"/>
      <c r="Q546" s="27"/>
      <c r="R546" s="27">
        <v>1.88</v>
      </c>
      <c r="S546" s="24" t="s">
        <v>53</v>
      </c>
      <c r="T546" s="27">
        <f t="shared" si="212"/>
        <v>3.76</v>
      </c>
      <c r="U546" s="27">
        <f t="shared" ref="U546" si="280">-$L546+T546</f>
        <v>1.7599999999999998</v>
      </c>
      <c r="V546" s="23">
        <f t="shared" ref="V546" si="281">U546+V545</f>
        <v>-38.490000000000123</v>
      </c>
      <c r="W546" s="20">
        <f t="shared" ref="W546" si="282">L546+W545</f>
        <v>1264.9099999999999</v>
      </c>
      <c r="X546" s="21">
        <f t="shared" ref="X546" si="283">SUM(V546/W546)</f>
        <v>-3.0429042382462093E-2</v>
      </c>
      <c r="Y546" s="49">
        <f t="shared" ref="Y546" si="284">V546/100</f>
        <v>-0.38490000000000124</v>
      </c>
      <c r="Z546" s="48">
        <f t="shared" ref="Z546" si="285">V546*100</f>
        <v>-3849.0000000000123</v>
      </c>
      <c r="AA546" s="26" t="s">
        <v>53</v>
      </c>
      <c r="AS546" s="8">
        <v>544</v>
      </c>
      <c r="AT546" s="8">
        <v>272</v>
      </c>
      <c r="AU546" s="51">
        <f t="shared" si="174"/>
        <v>0.5</v>
      </c>
    </row>
    <row r="547" spans="1:47" x14ac:dyDescent="0.2">
      <c r="A547" s="67">
        <v>46221</v>
      </c>
      <c r="B547" s="24" t="s">
        <v>48</v>
      </c>
      <c r="C547" s="26"/>
      <c r="D547" s="24" t="s">
        <v>542</v>
      </c>
      <c r="F547" s="24" t="s">
        <v>45</v>
      </c>
      <c r="G547" s="24" t="s">
        <v>46</v>
      </c>
      <c r="H547" s="46" t="s">
        <v>147</v>
      </c>
      <c r="I547" s="50" t="s">
        <v>651</v>
      </c>
      <c r="J547" s="26" t="s">
        <v>121</v>
      </c>
      <c r="K547" s="24" t="s">
        <v>246</v>
      </c>
      <c r="L547" s="27">
        <v>2</v>
      </c>
      <c r="M547" s="27"/>
      <c r="N547" s="27"/>
      <c r="O547" s="27"/>
      <c r="P547" s="27"/>
      <c r="Q547" s="27"/>
      <c r="R547" s="27">
        <v>1.9</v>
      </c>
      <c r="S547" s="24" t="s">
        <v>53</v>
      </c>
      <c r="T547" s="27">
        <f t="shared" si="212"/>
        <v>3.8</v>
      </c>
      <c r="U547" s="27">
        <f t="shared" ref="U547:U548" si="286">-$L547+T547</f>
        <v>1.7999999999999998</v>
      </c>
      <c r="V547" s="23">
        <f t="shared" ref="V547:V548" si="287">U547+V546</f>
        <v>-36.690000000000126</v>
      </c>
      <c r="W547" s="20">
        <f t="shared" ref="W547:W548" si="288">L547+W546</f>
        <v>1266.9099999999999</v>
      </c>
      <c r="X547" s="21">
        <f t="shared" ref="X547:X548" si="289">SUM(V547/W547)</f>
        <v>-2.8960226061835591E-2</v>
      </c>
      <c r="Y547" s="49">
        <f t="shared" ref="Y547:Y548" si="290">V547/100</f>
        <v>-0.36690000000000128</v>
      </c>
      <c r="Z547" s="48">
        <f t="shared" ref="Z547:Z548" si="291">V547*100</f>
        <v>-3669.0000000000127</v>
      </c>
      <c r="AA547" s="24" t="s">
        <v>53</v>
      </c>
      <c r="AS547" s="8">
        <v>545</v>
      </c>
      <c r="AT547" s="8">
        <v>273</v>
      </c>
      <c r="AU547" s="51">
        <f t="shared" si="174"/>
        <v>0.50091743119266052</v>
      </c>
    </row>
    <row r="548" spans="1:47" x14ac:dyDescent="0.2">
      <c r="A548" s="67">
        <v>46221</v>
      </c>
      <c r="B548" s="24" t="s">
        <v>48</v>
      </c>
      <c r="C548" s="26"/>
      <c r="D548" s="24" t="s">
        <v>542</v>
      </c>
      <c r="F548" s="24" t="s">
        <v>45</v>
      </c>
      <c r="G548" s="24" t="s">
        <v>46</v>
      </c>
      <c r="H548" s="46" t="s">
        <v>147</v>
      </c>
      <c r="I548" s="24" t="s">
        <v>65</v>
      </c>
      <c r="J548" s="24" t="s">
        <v>60</v>
      </c>
      <c r="K548" s="8">
        <v>6.5</v>
      </c>
      <c r="L548" s="27">
        <v>2</v>
      </c>
      <c r="M548" s="27"/>
      <c r="N548" s="27"/>
      <c r="O548" s="27"/>
      <c r="P548" s="27"/>
      <c r="Q548" s="27"/>
      <c r="R548" s="27">
        <v>1.9</v>
      </c>
      <c r="S548" s="24" t="s">
        <v>50</v>
      </c>
      <c r="T548" s="27" t="str">
        <f t="shared" si="212"/>
        <v>0.00</v>
      </c>
      <c r="U548" s="27">
        <f t="shared" si="286"/>
        <v>-2</v>
      </c>
      <c r="V548" s="23">
        <f t="shared" si="287"/>
        <v>-38.690000000000126</v>
      </c>
      <c r="W548" s="20">
        <f t="shared" si="288"/>
        <v>1268.9099999999999</v>
      </c>
      <c r="X548" s="21">
        <f t="shared" si="289"/>
        <v>-3.049073614361943E-2</v>
      </c>
      <c r="Y548" s="49">
        <f t="shared" si="290"/>
        <v>-0.38690000000000124</v>
      </c>
      <c r="Z548" s="48">
        <f t="shared" si="291"/>
        <v>-3869.0000000000127</v>
      </c>
      <c r="AA548" s="24" t="s">
        <v>50</v>
      </c>
      <c r="AS548" s="8">
        <v>546</v>
      </c>
      <c r="AT548" s="8">
        <v>273</v>
      </c>
      <c r="AU548" s="51">
        <f t="shared" si="174"/>
        <v>0.5</v>
      </c>
    </row>
    <row r="549" spans="1:47" x14ac:dyDescent="0.2">
      <c r="A549" s="67">
        <v>46221</v>
      </c>
      <c r="B549" s="24" t="s">
        <v>48</v>
      </c>
      <c r="C549" s="26"/>
      <c r="D549" s="24" t="s">
        <v>542</v>
      </c>
      <c r="F549" s="24" t="s">
        <v>45</v>
      </c>
      <c r="G549" s="24" t="s">
        <v>188</v>
      </c>
      <c r="H549" s="46" t="s">
        <v>653</v>
      </c>
      <c r="I549" s="24" t="s">
        <v>654</v>
      </c>
      <c r="J549" s="24" t="s">
        <v>45</v>
      </c>
      <c r="K549" s="24" t="s">
        <v>47</v>
      </c>
      <c r="L549" s="27">
        <v>0.5</v>
      </c>
      <c r="M549" s="27"/>
      <c r="N549" s="27"/>
      <c r="O549" s="27"/>
      <c r="P549" s="27"/>
      <c r="Q549" s="27"/>
      <c r="R549" s="27">
        <v>7</v>
      </c>
      <c r="S549" s="24" t="s">
        <v>50</v>
      </c>
      <c r="T549" s="27" t="str">
        <f t="shared" si="212"/>
        <v>0.00</v>
      </c>
      <c r="U549" s="27">
        <f t="shared" ref="U549:U551" si="292">-$L549+T549</f>
        <v>-0.5</v>
      </c>
      <c r="V549" s="23">
        <f t="shared" ref="V549:V551" si="293">U549+V548</f>
        <v>-39.190000000000126</v>
      </c>
      <c r="W549" s="20">
        <f t="shared" ref="W549:W551" si="294">L549+W548</f>
        <v>1269.4099999999999</v>
      </c>
      <c r="X549" s="21">
        <f t="shared" ref="X549:X551" si="295">SUM(V549/W549)</f>
        <v>-3.0872610110208781E-2</v>
      </c>
      <c r="Y549" s="49">
        <f t="shared" ref="Y549:Y551" si="296">V549/100</f>
        <v>-0.39190000000000125</v>
      </c>
      <c r="Z549" s="48">
        <f t="shared" ref="Z549:Z551" si="297">V549*100</f>
        <v>-3919.0000000000127</v>
      </c>
      <c r="AA549" s="24" t="s">
        <v>50</v>
      </c>
      <c r="AS549" s="8">
        <v>547</v>
      </c>
      <c r="AT549" s="8">
        <v>273</v>
      </c>
      <c r="AU549" s="51">
        <f t="shared" si="174"/>
        <v>0.4990859232175503</v>
      </c>
    </row>
    <row r="550" spans="1:47" x14ac:dyDescent="0.2">
      <c r="A550" s="67">
        <v>46221</v>
      </c>
      <c r="B550" s="24" t="s">
        <v>48</v>
      </c>
      <c r="C550" s="26"/>
      <c r="D550" s="24" t="s">
        <v>542</v>
      </c>
      <c r="F550" s="24" t="s">
        <v>45</v>
      </c>
      <c r="G550" s="24" t="s">
        <v>188</v>
      </c>
      <c r="H550" s="46" t="s">
        <v>653</v>
      </c>
      <c r="I550" s="24" t="s">
        <v>654</v>
      </c>
      <c r="J550" s="24" t="s">
        <v>45</v>
      </c>
      <c r="K550" s="8">
        <v>18.5</v>
      </c>
      <c r="L550" s="27">
        <v>2.5</v>
      </c>
      <c r="M550" s="27"/>
      <c r="N550" s="27"/>
      <c r="O550" s="27"/>
      <c r="P550" s="27"/>
      <c r="Q550" s="27"/>
      <c r="R550" s="27">
        <v>1.92</v>
      </c>
      <c r="S550" s="24" t="s">
        <v>50</v>
      </c>
      <c r="T550" s="27" t="str">
        <f t="shared" si="212"/>
        <v>0.00</v>
      </c>
      <c r="U550" s="27">
        <f t="shared" si="292"/>
        <v>-2.5</v>
      </c>
      <c r="V550" s="23">
        <f t="shared" si="293"/>
        <v>-41.690000000000126</v>
      </c>
      <c r="W550" s="20">
        <f t="shared" si="294"/>
        <v>1271.9099999999999</v>
      </c>
      <c r="X550" s="21">
        <f t="shared" si="295"/>
        <v>-3.27774763937701E-2</v>
      </c>
      <c r="Y550" s="49">
        <f t="shared" si="296"/>
        <v>-0.41690000000000127</v>
      </c>
      <c r="Z550" s="48">
        <f t="shared" si="297"/>
        <v>-4169.0000000000127</v>
      </c>
      <c r="AA550" s="24" t="s">
        <v>50</v>
      </c>
      <c r="AS550" s="8">
        <v>548</v>
      </c>
      <c r="AT550" s="8">
        <v>273</v>
      </c>
      <c r="AU550" s="51">
        <f t="shared" si="174"/>
        <v>0.4981751824817518</v>
      </c>
    </row>
    <row r="551" spans="1:47" x14ac:dyDescent="0.2">
      <c r="A551" s="67">
        <v>46222</v>
      </c>
      <c r="B551" s="24" t="s">
        <v>48</v>
      </c>
      <c r="C551" s="26"/>
      <c r="D551" s="24" t="s">
        <v>548</v>
      </c>
      <c r="F551" s="24" t="s">
        <v>45</v>
      </c>
      <c r="G551" s="24" t="s">
        <v>46</v>
      </c>
      <c r="H551" s="46" t="s">
        <v>147</v>
      </c>
      <c r="I551" s="24" t="s">
        <v>652</v>
      </c>
      <c r="J551" s="26" t="s">
        <v>121</v>
      </c>
      <c r="K551" s="24" t="s">
        <v>245</v>
      </c>
      <c r="L551" s="27">
        <v>4</v>
      </c>
      <c r="M551" s="27"/>
      <c r="N551" s="27"/>
      <c r="O551" s="27"/>
      <c r="P551" s="27"/>
      <c r="Q551" s="27"/>
      <c r="R551" s="27">
        <v>1.84</v>
      </c>
      <c r="S551" s="24" t="s">
        <v>50</v>
      </c>
      <c r="T551" s="27" t="str">
        <f t="shared" si="212"/>
        <v>0.00</v>
      </c>
      <c r="U551" s="27">
        <f t="shared" si="292"/>
        <v>-4</v>
      </c>
      <c r="V551" s="23">
        <f t="shared" si="293"/>
        <v>-45.690000000000126</v>
      </c>
      <c r="W551" s="20">
        <f t="shared" si="294"/>
        <v>1275.9099999999999</v>
      </c>
      <c r="X551" s="21">
        <f t="shared" si="295"/>
        <v>-3.5809735796412077E-2</v>
      </c>
      <c r="Y551" s="49">
        <f t="shared" si="296"/>
        <v>-0.45690000000000125</v>
      </c>
      <c r="Z551" s="48">
        <f t="shared" si="297"/>
        <v>-4569.0000000000127</v>
      </c>
      <c r="AA551" s="24" t="s">
        <v>50</v>
      </c>
      <c r="AS551" s="24">
        <v>549</v>
      </c>
      <c r="AT551" s="8">
        <v>273</v>
      </c>
      <c r="AU551" s="51">
        <f t="shared" si="174"/>
        <v>0.49726775956284153</v>
      </c>
    </row>
    <row r="552" spans="1:47" x14ac:dyDescent="0.2">
      <c r="A552" s="67">
        <v>46226</v>
      </c>
      <c r="B552" s="24" t="s">
        <v>48</v>
      </c>
      <c r="C552" s="26"/>
      <c r="D552" s="24" t="s">
        <v>596</v>
      </c>
      <c r="F552" s="24" t="s">
        <v>45</v>
      </c>
      <c r="G552" s="24" t="s">
        <v>46</v>
      </c>
      <c r="H552" s="46" t="s">
        <v>148</v>
      </c>
      <c r="I552" s="50" t="s">
        <v>119</v>
      </c>
      <c r="J552" s="26" t="s">
        <v>118</v>
      </c>
      <c r="K552" s="26">
        <v>15.5</v>
      </c>
      <c r="L552" s="27">
        <v>2</v>
      </c>
      <c r="M552" s="27"/>
      <c r="N552" s="27"/>
      <c r="O552" s="27"/>
      <c r="P552" s="27"/>
      <c r="Q552" s="27"/>
      <c r="R552" s="27">
        <v>1.95</v>
      </c>
      <c r="S552" s="26" t="s">
        <v>53</v>
      </c>
      <c r="T552" s="27">
        <f t="shared" si="212"/>
        <v>3.9</v>
      </c>
      <c r="U552" s="27">
        <f t="shared" ref="U552:U553" si="298">-$L552+T552</f>
        <v>1.9</v>
      </c>
      <c r="V552" s="23">
        <f t="shared" ref="V552:V553" si="299">U552+V551</f>
        <v>-43.790000000000127</v>
      </c>
      <c r="W552" s="20">
        <f t="shared" ref="W552:W553" si="300">L552+W551</f>
        <v>1277.9099999999999</v>
      </c>
      <c r="X552" s="21">
        <f t="shared" ref="X552:X553" si="301">SUM(V552/W552)</f>
        <v>-3.426688890453955E-2</v>
      </c>
      <c r="Y552" s="49">
        <f t="shared" ref="Y552:Y553" si="302">V552/100</f>
        <v>-0.43790000000000129</v>
      </c>
      <c r="Z552" s="48">
        <f t="shared" ref="Z552:Z553" si="303">V552*100</f>
        <v>-4379.0000000000127</v>
      </c>
      <c r="AA552" s="26" t="s">
        <v>53</v>
      </c>
      <c r="AS552" s="8">
        <v>550</v>
      </c>
      <c r="AT552" s="8">
        <v>274</v>
      </c>
      <c r="AU552" s="51">
        <f t="shared" si="174"/>
        <v>0.49818181818181817</v>
      </c>
    </row>
    <row r="553" spans="1:47" x14ac:dyDescent="0.2">
      <c r="A553" s="67">
        <v>46227</v>
      </c>
      <c r="B553" s="24" t="s">
        <v>48</v>
      </c>
      <c r="C553" s="26"/>
      <c r="D553" s="24" t="s">
        <v>538</v>
      </c>
      <c r="F553" s="24" t="s">
        <v>45</v>
      </c>
      <c r="G553" s="24" t="s">
        <v>46</v>
      </c>
      <c r="H553" s="46" t="s">
        <v>148</v>
      </c>
      <c r="I553" s="24" t="s">
        <v>399</v>
      </c>
      <c r="J553" s="26" t="s">
        <v>72</v>
      </c>
      <c r="K553" s="26">
        <v>-5.5</v>
      </c>
      <c r="L553" s="27">
        <v>2</v>
      </c>
      <c r="M553" s="27"/>
      <c r="N553" s="27"/>
      <c r="O553" s="27"/>
      <c r="P553" s="27"/>
      <c r="Q553" s="27"/>
      <c r="R553" s="27">
        <v>1.9</v>
      </c>
      <c r="S553" s="26" t="s">
        <v>50</v>
      </c>
      <c r="T553" s="27" t="str">
        <f t="shared" si="212"/>
        <v>0.00</v>
      </c>
      <c r="U553" s="27">
        <f t="shared" si="298"/>
        <v>-2</v>
      </c>
      <c r="V553" s="23">
        <f t="shared" si="299"/>
        <v>-45.790000000000127</v>
      </c>
      <c r="W553" s="20">
        <f t="shared" si="300"/>
        <v>1279.9099999999999</v>
      </c>
      <c r="X553" s="21">
        <f t="shared" si="301"/>
        <v>-3.5775952996695184E-2</v>
      </c>
      <c r="Y553" s="49">
        <f t="shared" si="302"/>
        <v>-0.45790000000000125</v>
      </c>
      <c r="Z553" s="48">
        <f t="shared" si="303"/>
        <v>-4579.0000000000127</v>
      </c>
      <c r="AA553" s="26" t="s">
        <v>50</v>
      </c>
      <c r="AS553" s="8">
        <v>551</v>
      </c>
      <c r="AT553" s="8">
        <v>274</v>
      </c>
      <c r="AU553" s="51">
        <f t="shared" si="174"/>
        <v>0.49727767695099817</v>
      </c>
    </row>
    <row r="554" spans="1:47" x14ac:dyDescent="0.2">
      <c r="A554" s="67">
        <v>46228</v>
      </c>
      <c r="B554" s="24" t="s">
        <v>48</v>
      </c>
      <c r="C554" s="26"/>
      <c r="D554" s="24" t="s">
        <v>542</v>
      </c>
      <c r="F554" s="24" t="s">
        <v>45</v>
      </c>
      <c r="G554" s="24" t="s">
        <v>46</v>
      </c>
      <c r="H554" s="46" t="s">
        <v>148</v>
      </c>
      <c r="I554" s="24" t="s">
        <v>655</v>
      </c>
      <c r="J554" s="24" t="s">
        <v>69</v>
      </c>
      <c r="K554" s="8">
        <v>-1.5</v>
      </c>
      <c r="L554" s="27">
        <v>2</v>
      </c>
      <c r="M554" s="27"/>
      <c r="N554" s="27"/>
      <c r="O554" s="27"/>
      <c r="P554" s="27"/>
      <c r="Q554" s="27"/>
      <c r="R554" s="27">
        <v>1.86</v>
      </c>
      <c r="S554" s="24" t="s">
        <v>50</v>
      </c>
      <c r="T554" s="27" t="str">
        <f t="shared" si="212"/>
        <v>0.00</v>
      </c>
      <c r="U554" s="27">
        <f t="shared" ref="U554" si="304">-$L554+T554</f>
        <v>-2</v>
      </c>
      <c r="V554" s="23">
        <f t="shared" ref="V554" si="305">U554+V553</f>
        <v>-47.790000000000127</v>
      </c>
      <c r="W554" s="20">
        <f t="shared" ref="W554" si="306">L554+W553</f>
        <v>1281.9099999999999</v>
      </c>
      <c r="X554" s="21">
        <f t="shared" ref="X554" si="307">SUM(V554/W554)</f>
        <v>-3.7280308289973661E-2</v>
      </c>
      <c r="Y554" s="49">
        <f t="shared" ref="Y554" si="308">V554/100</f>
        <v>-0.47790000000000127</v>
      </c>
      <c r="Z554" s="48">
        <f t="shared" ref="Z554" si="309">V554*100</f>
        <v>-4779.0000000000127</v>
      </c>
      <c r="AA554" s="26" t="s">
        <v>50</v>
      </c>
      <c r="AS554" s="8">
        <v>552</v>
      </c>
      <c r="AT554" s="8">
        <v>274</v>
      </c>
      <c r="AU554" s="51">
        <f t="shared" si="174"/>
        <v>0.49637681159420288</v>
      </c>
    </row>
    <row r="555" spans="1:47" x14ac:dyDescent="0.2">
      <c r="A555" s="67">
        <v>46234</v>
      </c>
      <c r="B555" s="24" t="s">
        <v>48</v>
      </c>
      <c r="C555" s="26"/>
      <c r="D555" s="24" t="s">
        <v>538</v>
      </c>
      <c r="F555" s="24" t="s">
        <v>45</v>
      </c>
      <c r="G555" s="24" t="s">
        <v>46</v>
      </c>
      <c r="H555" s="46" t="s">
        <v>154</v>
      </c>
      <c r="I555" s="50" t="s">
        <v>60</v>
      </c>
      <c r="J555" s="24" t="s">
        <v>72</v>
      </c>
      <c r="K555" s="8">
        <v>-2.5</v>
      </c>
      <c r="L555" s="44">
        <v>2</v>
      </c>
      <c r="M555" s="44"/>
      <c r="N555" s="44"/>
      <c r="O555" s="44"/>
      <c r="P555" s="44"/>
      <c r="Q555" s="44"/>
      <c r="R555" s="44">
        <v>1.98</v>
      </c>
      <c r="S555" s="24" t="s">
        <v>53</v>
      </c>
      <c r="T555" s="27">
        <f t="shared" si="212"/>
        <v>3.96</v>
      </c>
      <c r="U555" s="27">
        <f t="shared" ref="U555" si="310">-$L555+T555</f>
        <v>1.96</v>
      </c>
      <c r="V555" s="23">
        <f t="shared" ref="V555" si="311">U555+V554</f>
        <v>-45.830000000000126</v>
      </c>
      <c r="W555" s="20">
        <f t="shared" ref="W555" si="312">L555+W554</f>
        <v>1283.9099999999999</v>
      </c>
      <c r="X555" s="21">
        <f t="shared" ref="X555" si="313">SUM(V555/W555)</f>
        <v>-3.5695648448878917E-2</v>
      </c>
      <c r="Y555" s="49">
        <f t="shared" ref="Y555" si="314">V555/100</f>
        <v>-0.45830000000000126</v>
      </c>
      <c r="Z555" s="48">
        <f t="shared" ref="Z555" si="315">V555*100</f>
        <v>-4583.0000000000127</v>
      </c>
      <c r="AA555" s="24" t="s">
        <v>53</v>
      </c>
      <c r="AS555" s="8">
        <v>553</v>
      </c>
      <c r="AT555" s="8">
        <v>275</v>
      </c>
      <c r="AU555" s="51">
        <f t="shared" si="174"/>
        <v>0.49728752260397829</v>
      </c>
    </row>
    <row r="556" spans="1:47" x14ac:dyDescent="0.2">
      <c r="A556" s="67">
        <v>46235</v>
      </c>
      <c r="B556" s="24" t="s">
        <v>48</v>
      </c>
      <c r="C556" s="26"/>
      <c r="D556" s="24" t="s">
        <v>542</v>
      </c>
      <c r="F556" s="24" t="s">
        <v>45</v>
      </c>
      <c r="G556" s="24" t="s">
        <v>46</v>
      </c>
      <c r="H556" s="46" t="s">
        <v>154</v>
      </c>
      <c r="I556" s="24" t="s">
        <v>122</v>
      </c>
      <c r="J556" s="24" t="s">
        <v>118</v>
      </c>
      <c r="K556" s="8">
        <v>10.5</v>
      </c>
      <c r="L556" s="44">
        <v>2</v>
      </c>
      <c r="M556" s="44"/>
      <c r="N556" s="44"/>
      <c r="O556" s="44"/>
      <c r="P556" s="44"/>
      <c r="Q556" s="44"/>
      <c r="R556" s="44">
        <v>1.85</v>
      </c>
      <c r="S556" s="24" t="s">
        <v>50</v>
      </c>
      <c r="T556" s="27" t="str">
        <f t="shared" si="212"/>
        <v>0.00</v>
      </c>
      <c r="U556" s="27">
        <f t="shared" ref="U556:U557" si="316">-$L556+T556</f>
        <v>-2</v>
      </c>
      <c r="V556" s="23">
        <f t="shared" ref="V556:V557" si="317">U556+V555</f>
        <v>-47.830000000000126</v>
      </c>
      <c r="W556" s="20">
        <f t="shared" ref="W556:W557" si="318">L556+W555</f>
        <v>1285.9099999999999</v>
      </c>
      <c r="X556" s="21">
        <f t="shared" ref="X556:X557" si="319">SUM(V556/W556)</f>
        <v>-3.7195449137186996E-2</v>
      </c>
      <c r="Y556" s="49">
        <f t="shared" ref="Y556:Y557" si="320">V556/100</f>
        <v>-0.47830000000000128</v>
      </c>
      <c r="Z556" s="48">
        <f t="shared" ref="Z556:Z557" si="321">V556*100</f>
        <v>-4783.0000000000127</v>
      </c>
      <c r="AA556" s="24" t="s">
        <v>50</v>
      </c>
      <c r="AS556" s="8">
        <v>554</v>
      </c>
      <c r="AT556" s="8">
        <v>275</v>
      </c>
      <c r="AU556" s="51">
        <f t="shared" si="174"/>
        <v>0.49638989169675091</v>
      </c>
    </row>
    <row r="557" spans="1:47" x14ac:dyDescent="0.2">
      <c r="A557" s="67">
        <v>46235</v>
      </c>
      <c r="B557" s="24" t="s">
        <v>48</v>
      </c>
      <c r="C557" s="26"/>
      <c r="D557" s="24" t="s">
        <v>542</v>
      </c>
      <c r="F557" s="24" t="s">
        <v>45</v>
      </c>
      <c r="G557" s="24" t="s">
        <v>46</v>
      </c>
      <c r="H557" s="46" t="s">
        <v>154</v>
      </c>
      <c r="I557" s="24" t="s">
        <v>655</v>
      </c>
      <c r="J557" s="24" t="s">
        <v>62</v>
      </c>
      <c r="K557" s="8">
        <v>-5.5</v>
      </c>
      <c r="L557" s="27">
        <v>2</v>
      </c>
      <c r="M557" s="27"/>
      <c r="N557" s="27"/>
      <c r="O557" s="27"/>
      <c r="P557" s="27"/>
      <c r="Q557" s="27"/>
      <c r="R557" s="27">
        <v>1.9</v>
      </c>
      <c r="S557" s="24" t="s">
        <v>50</v>
      </c>
      <c r="T557" s="27" t="str">
        <f t="shared" si="212"/>
        <v>0.00</v>
      </c>
      <c r="U557" s="27">
        <f t="shared" si="316"/>
        <v>-2</v>
      </c>
      <c r="V557" s="23">
        <f t="shared" si="317"/>
        <v>-49.830000000000126</v>
      </c>
      <c r="W557" s="20">
        <f t="shared" si="318"/>
        <v>1287.9099999999999</v>
      </c>
      <c r="X557" s="21">
        <f t="shared" si="319"/>
        <v>-3.8690591733894553E-2</v>
      </c>
      <c r="Y557" s="49">
        <f t="shared" si="320"/>
        <v>-0.49830000000000124</v>
      </c>
      <c r="Z557" s="48">
        <f t="shared" si="321"/>
        <v>-4983.0000000000127</v>
      </c>
      <c r="AA557" s="24" t="s">
        <v>50</v>
      </c>
      <c r="AS557" s="8">
        <v>555</v>
      </c>
      <c r="AT557" s="8">
        <v>275</v>
      </c>
      <c r="AU557" s="51">
        <f t="shared" si="174"/>
        <v>0.49549549549549549</v>
      </c>
    </row>
    <row r="558" spans="1:47" x14ac:dyDescent="0.2">
      <c r="A558" s="36"/>
      <c r="B558" s="45"/>
      <c r="D558" s="24"/>
      <c r="F558" s="46"/>
      <c r="G558" s="46"/>
      <c r="I558" s="24"/>
      <c r="L558" s="27"/>
      <c r="M558" s="27"/>
      <c r="N558" s="27"/>
      <c r="O558" s="27"/>
      <c r="P558" s="27"/>
      <c r="Q558" s="27"/>
      <c r="R558" s="27"/>
      <c r="S558" s="24"/>
      <c r="T558" s="26"/>
      <c r="U558" s="27"/>
      <c r="V558" s="27"/>
      <c r="W558" s="27"/>
      <c r="X558" s="34"/>
      <c r="Y558" s="33"/>
      <c r="Z558" s="28"/>
      <c r="AA558" s="24"/>
      <c r="AU558" s="51"/>
    </row>
    <row r="559" spans="1:47" x14ac:dyDescent="0.2">
      <c r="A559" s="36"/>
      <c r="B559" s="45"/>
      <c r="D559" s="24"/>
      <c r="F559" s="46"/>
      <c r="G559" s="46"/>
      <c r="I559" s="24"/>
      <c r="L559" s="27"/>
      <c r="M559" s="27"/>
      <c r="N559" s="27"/>
      <c r="O559" s="27"/>
      <c r="P559" s="27"/>
      <c r="Q559" s="27"/>
      <c r="R559" s="27"/>
      <c r="S559" s="24"/>
      <c r="T559" s="26"/>
      <c r="U559" s="27"/>
      <c r="V559" s="27"/>
      <c r="W559" s="27"/>
      <c r="X559" s="34"/>
      <c r="Y559" s="33"/>
      <c r="Z559" s="28"/>
      <c r="AA559" s="24"/>
      <c r="AU559" s="51"/>
    </row>
    <row r="560" spans="1:47" x14ac:dyDescent="0.2">
      <c r="A560" s="36"/>
      <c r="B560" s="45"/>
      <c r="C560" s="26"/>
      <c r="D560" s="24"/>
      <c r="E560" s="26"/>
      <c r="F560" s="46"/>
      <c r="G560" s="46"/>
      <c r="H560" s="37"/>
      <c r="I560" s="24"/>
      <c r="J560" s="26"/>
      <c r="K560" s="26"/>
      <c r="L560" s="27"/>
      <c r="M560" s="27"/>
      <c r="N560" s="27"/>
      <c r="O560" s="27"/>
      <c r="P560" s="27"/>
      <c r="Q560" s="27"/>
      <c r="R560" s="27"/>
      <c r="S560" s="26"/>
      <c r="T560" s="26"/>
      <c r="U560" s="27"/>
      <c r="V560" s="27"/>
      <c r="W560" s="27"/>
      <c r="X560" s="34"/>
      <c r="Y560" s="33"/>
      <c r="Z560" s="28"/>
      <c r="AA560" s="26"/>
      <c r="AU560" s="51"/>
    </row>
    <row r="561" spans="1:47" x14ac:dyDescent="0.2">
      <c r="A561" s="36"/>
      <c r="B561" s="45"/>
      <c r="D561" s="24"/>
      <c r="F561" s="46"/>
      <c r="G561" s="46"/>
      <c r="H561" s="37"/>
      <c r="I561" s="24"/>
      <c r="L561" s="27"/>
      <c r="M561" s="27"/>
      <c r="N561" s="27"/>
      <c r="O561" s="27"/>
      <c r="P561" s="27"/>
      <c r="Q561" s="27"/>
      <c r="R561" s="27"/>
      <c r="S561" s="24"/>
      <c r="T561" s="26"/>
      <c r="U561" s="27"/>
      <c r="V561" s="27"/>
      <c r="W561" s="27"/>
      <c r="X561" s="34"/>
      <c r="Y561" s="33"/>
      <c r="Z561" s="28"/>
      <c r="AA561" s="24"/>
      <c r="AU561" s="51"/>
    </row>
    <row r="562" spans="1:47" x14ac:dyDescent="0.2">
      <c r="A562" s="36"/>
      <c r="B562" s="45"/>
      <c r="D562" s="24"/>
      <c r="F562" s="46"/>
      <c r="G562" s="46"/>
      <c r="I562" s="24"/>
      <c r="L562" s="27"/>
      <c r="M562" s="27"/>
      <c r="N562" s="27"/>
      <c r="O562" s="27"/>
      <c r="P562" s="27"/>
      <c r="Q562" s="27"/>
      <c r="R562" s="27"/>
      <c r="S562" s="24"/>
      <c r="T562" s="26"/>
      <c r="U562" s="27"/>
      <c r="V562" s="27"/>
      <c r="W562" s="27"/>
      <c r="X562" s="34"/>
      <c r="Y562" s="33"/>
      <c r="Z562" s="28"/>
      <c r="AA562" s="24"/>
      <c r="AU562" s="51"/>
    </row>
    <row r="563" spans="1:47" x14ac:dyDescent="0.2">
      <c r="A563" s="36"/>
      <c r="B563" s="45"/>
      <c r="C563" s="26"/>
      <c r="D563" s="24"/>
      <c r="E563" s="26"/>
      <c r="F563" s="46"/>
      <c r="G563" s="46"/>
      <c r="H563" s="37"/>
      <c r="I563" s="24"/>
      <c r="J563" s="26"/>
      <c r="K563" s="26"/>
      <c r="L563" s="27"/>
      <c r="M563" s="27"/>
      <c r="N563" s="27"/>
      <c r="O563" s="27"/>
      <c r="P563" s="27"/>
      <c r="Q563" s="27"/>
      <c r="R563" s="27"/>
      <c r="S563" s="26"/>
      <c r="T563" s="26"/>
      <c r="U563" s="27"/>
      <c r="V563" s="27"/>
      <c r="W563" s="27"/>
      <c r="X563" s="34"/>
      <c r="Y563" s="33"/>
      <c r="Z563" s="28"/>
      <c r="AA563" s="24"/>
      <c r="AU563" s="51"/>
    </row>
    <row r="564" spans="1:47" x14ac:dyDescent="0.2">
      <c r="A564" s="36"/>
      <c r="B564" s="45"/>
      <c r="D564" s="24"/>
      <c r="F564" s="46"/>
      <c r="G564" s="46"/>
      <c r="I564" s="24"/>
      <c r="L564" s="27"/>
      <c r="M564" s="27"/>
      <c r="N564" s="27"/>
      <c r="O564" s="27"/>
      <c r="P564" s="27"/>
      <c r="Q564" s="27"/>
      <c r="R564" s="27"/>
      <c r="S564" s="24"/>
      <c r="T564" s="26"/>
      <c r="U564" s="27"/>
      <c r="V564" s="27"/>
      <c r="W564" s="27"/>
      <c r="X564" s="34"/>
      <c r="Y564" s="33"/>
      <c r="Z564" s="28"/>
      <c r="AA564" s="24"/>
      <c r="AU564" s="51"/>
    </row>
    <row r="565" spans="1:47" s="26" customFormat="1" x14ac:dyDescent="0.2">
      <c r="A565" s="36"/>
      <c r="B565" s="45"/>
      <c r="D565" s="24"/>
      <c r="F565" s="46"/>
      <c r="G565" s="46"/>
      <c r="H565" s="37"/>
      <c r="I565" s="24"/>
      <c r="L565" s="27"/>
      <c r="M565" s="27"/>
      <c r="N565" s="27"/>
      <c r="O565" s="27"/>
      <c r="P565" s="27"/>
      <c r="Q565" s="27"/>
      <c r="R565" s="27"/>
      <c r="S565" s="24"/>
      <c r="U565" s="27"/>
      <c r="V565" s="27"/>
      <c r="W565" s="27"/>
      <c r="X565" s="34"/>
      <c r="Y565" s="33"/>
      <c r="Z565" s="28"/>
      <c r="AS565" s="8"/>
      <c r="AU565" s="51"/>
    </row>
    <row r="566" spans="1:47" s="26" customFormat="1" x14ac:dyDescent="0.2">
      <c r="A566" s="36"/>
      <c r="B566" s="45"/>
      <c r="D566" s="24"/>
      <c r="F566" s="46"/>
      <c r="G566" s="46"/>
      <c r="H566" s="37"/>
      <c r="I566" s="24"/>
      <c r="L566" s="27"/>
      <c r="M566" s="27"/>
      <c r="N566" s="27"/>
      <c r="O566" s="27"/>
      <c r="P566" s="27"/>
      <c r="Q566" s="27"/>
      <c r="R566" s="27"/>
      <c r="U566" s="27"/>
      <c r="V566" s="27"/>
      <c r="W566" s="27"/>
      <c r="X566" s="34"/>
      <c r="Y566" s="33"/>
      <c r="Z566" s="28"/>
      <c r="AS566" s="8"/>
      <c r="AU566" s="51"/>
    </row>
    <row r="567" spans="1:47" x14ac:dyDescent="0.2">
      <c r="A567" s="36"/>
      <c r="B567" s="45"/>
      <c r="D567" s="24"/>
      <c r="F567" s="46"/>
      <c r="G567" s="46"/>
      <c r="I567" s="24"/>
      <c r="L567" s="27"/>
      <c r="M567" s="27"/>
      <c r="N567" s="27"/>
      <c r="O567" s="27"/>
      <c r="P567" s="27"/>
      <c r="Q567" s="27"/>
      <c r="R567" s="27"/>
      <c r="S567" s="24"/>
      <c r="T567" s="26"/>
      <c r="U567" s="27"/>
      <c r="V567" s="27"/>
      <c r="W567" s="27"/>
      <c r="X567" s="34"/>
      <c r="Y567" s="33"/>
      <c r="Z567" s="28"/>
      <c r="AA567" s="24"/>
      <c r="AU567" s="51"/>
    </row>
    <row r="568" spans="1:47" x14ac:dyDescent="0.2">
      <c r="A568" s="36"/>
      <c r="B568" s="45"/>
      <c r="D568" s="24"/>
      <c r="F568" s="46"/>
      <c r="G568" s="46"/>
      <c r="I568" s="24"/>
      <c r="L568" s="27"/>
      <c r="M568" s="27"/>
      <c r="N568" s="27"/>
      <c r="O568" s="27"/>
      <c r="P568" s="27"/>
      <c r="Q568" s="27"/>
      <c r="R568" s="27"/>
      <c r="S568" s="24"/>
      <c r="T568" s="26"/>
      <c r="U568" s="27"/>
      <c r="V568" s="27"/>
      <c r="W568" s="27"/>
      <c r="X568" s="34"/>
      <c r="Y568" s="33"/>
      <c r="Z568" s="28"/>
      <c r="AA568" s="24"/>
      <c r="AU568" s="51"/>
    </row>
    <row r="569" spans="1:47" x14ac:dyDescent="0.2">
      <c r="A569" s="36"/>
      <c r="B569" s="45"/>
      <c r="D569" s="24"/>
      <c r="F569" s="46"/>
      <c r="G569" s="46"/>
      <c r="I569" s="24"/>
      <c r="L569" s="27"/>
      <c r="M569" s="27"/>
      <c r="N569" s="27"/>
      <c r="O569" s="27"/>
      <c r="P569" s="27"/>
      <c r="Q569" s="27"/>
      <c r="R569" s="27"/>
      <c r="S569" s="24"/>
      <c r="T569" s="26"/>
      <c r="U569" s="27"/>
      <c r="V569" s="27"/>
      <c r="W569" s="27"/>
      <c r="X569" s="34"/>
      <c r="Y569" s="33"/>
      <c r="Z569" s="28"/>
      <c r="AA569" s="24"/>
      <c r="AU569" s="51"/>
    </row>
    <row r="570" spans="1:47" x14ac:dyDescent="0.2">
      <c r="A570" s="36"/>
      <c r="B570" s="45"/>
      <c r="D570" s="24"/>
      <c r="F570" s="46"/>
      <c r="G570" s="46"/>
      <c r="I570" s="24"/>
      <c r="L570" s="27"/>
      <c r="M570" s="27"/>
      <c r="N570" s="27"/>
      <c r="O570" s="27"/>
      <c r="P570" s="27"/>
      <c r="Q570" s="27"/>
      <c r="R570" s="27"/>
      <c r="S570" s="24"/>
      <c r="T570" s="26"/>
      <c r="U570" s="27"/>
      <c r="V570" s="27"/>
      <c r="W570" s="27"/>
      <c r="X570" s="34"/>
      <c r="Y570" s="33"/>
      <c r="Z570" s="28"/>
      <c r="AA570" s="24"/>
      <c r="AU570" s="51"/>
    </row>
    <row r="571" spans="1:47" x14ac:dyDescent="0.2">
      <c r="A571" s="36"/>
      <c r="B571" s="45"/>
      <c r="D571" s="24"/>
      <c r="F571" s="46"/>
      <c r="G571" s="46"/>
      <c r="I571" s="24"/>
      <c r="L571" s="27"/>
      <c r="M571" s="27"/>
      <c r="N571" s="27"/>
      <c r="O571" s="27"/>
      <c r="P571" s="27"/>
      <c r="Q571" s="27"/>
      <c r="R571" s="27"/>
      <c r="S571" s="24"/>
      <c r="T571" s="26"/>
      <c r="U571" s="27"/>
      <c r="V571" s="27"/>
      <c r="W571" s="27"/>
      <c r="X571" s="34"/>
      <c r="Y571" s="33"/>
      <c r="Z571" s="28"/>
      <c r="AA571" s="24"/>
      <c r="AU571" s="51"/>
    </row>
    <row r="572" spans="1:47" x14ac:dyDescent="0.2">
      <c r="A572" s="36"/>
      <c r="B572" s="45"/>
      <c r="D572" s="24"/>
      <c r="F572" s="46"/>
      <c r="G572" s="46"/>
      <c r="I572" s="24"/>
      <c r="L572" s="27"/>
      <c r="M572" s="27"/>
      <c r="N572" s="27"/>
      <c r="O572" s="27"/>
      <c r="P572" s="27"/>
      <c r="Q572" s="27"/>
      <c r="R572" s="27"/>
      <c r="S572" s="24"/>
      <c r="T572" s="26"/>
      <c r="U572" s="27"/>
      <c r="V572" s="27"/>
      <c r="W572" s="27"/>
      <c r="X572" s="34"/>
      <c r="Y572" s="33"/>
      <c r="Z572" s="28"/>
      <c r="AA572" s="24"/>
      <c r="AU572" s="51"/>
    </row>
    <row r="573" spans="1:47" x14ac:dyDescent="0.2">
      <c r="A573" s="36"/>
      <c r="B573" s="45"/>
      <c r="D573" s="24"/>
      <c r="F573" s="46"/>
      <c r="G573" s="46"/>
      <c r="I573" s="24"/>
      <c r="L573" s="27"/>
      <c r="M573" s="27"/>
      <c r="N573" s="27"/>
      <c r="O573" s="27"/>
      <c r="P573" s="27"/>
      <c r="Q573" s="27"/>
      <c r="R573" s="27"/>
      <c r="S573" s="24"/>
      <c r="T573" s="26"/>
      <c r="U573" s="27"/>
      <c r="V573" s="27"/>
      <c r="W573" s="27"/>
      <c r="X573" s="34"/>
      <c r="Y573" s="33"/>
      <c r="Z573" s="28"/>
      <c r="AA573" s="24"/>
      <c r="AU573" s="51"/>
    </row>
    <row r="574" spans="1:47" x14ac:dyDescent="0.2">
      <c r="A574" s="36"/>
      <c r="B574" s="45"/>
      <c r="D574" s="24"/>
      <c r="F574" s="46"/>
      <c r="G574" s="46"/>
      <c r="I574" s="24"/>
      <c r="K574" s="24"/>
      <c r="L574" s="27"/>
      <c r="M574" s="27"/>
      <c r="N574" s="27"/>
      <c r="O574" s="27"/>
      <c r="P574" s="27"/>
      <c r="Q574" s="27"/>
      <c r="R574" s="27"/>
      <c r="S574" s="24"/>
      <c r="T574" s="26"/>
      <c r="U574" s="27"/>
      <c r="V574" s="27"/>
      <c r="W574" s="27"/>
      <c r="X574" s="34"/>
      <c r="Y574" s="33"/>
      <c r="Z574" s="28"/>
      <c r="AA574" s="24"/>
      <c r="AU574" s="51"/>
    </row>
    <row r="575" spans="1:47" x14ac:dyDescent="0.2">
      <c r="A575" s="36"/>
      <c r="B575" s="45"/>
      <c r="D575" s="24"/>
      <c r="F575" s="46"/>
      <c r="G575" s="46"/>
      <c r="I575" s="24"/>
      <c r="L575" s="27"/>
      <c r="M575" s="27"/>
      <c r="N575" s="27"/>
      <c r="O575" s="27"/>
      <c r="P575" s="27"/>
      <c r="Q575" s="27"/>
      <c r="R575" s="27"/>
      <c r="S575" s="24"/>
      <c r="T575" s="27"/>
      <c r="U575" s="27"/>
      <c r="V575" s="27"/>
      <c r="W575" s="27"/>
      <c r="X575" s="34"/>
      <c r="Y575" s="33"/>
      <c r="Z575" s="28"/>
      <c r="AA575" s="24"/>
      <c r="AU575" s="51"/>
    </row>
    <row r="576" spans="1:47" x14ac:dyDescent="0.2">
      <c r="A576" s="36"/>
      <c r="B576" s="45"/>
      <c r="D576" s="24"/>
      <c r="F576" s="46"/>
      <c r="G576" s="46"/>
      <c r="H576" s="47"/>
      <c r="I576" s="24"/>
      <c r="K576" s="24"/>
      <c r="L576" s="27"/>
      <c r="M576" s="27"/>
      <c r="N576" s="27"/>
      <c r="O576" s="27"/>
      <c r="P576" s="27"/>
      <c r="Q576" s="27"/>
      <c r="R576" s="27"/>
      <c r="S576" s="24"/>
      <c r="T576" s="27"/>
      <c r="U576" s="27"/>
      <c r="V576" s="27"/>
      <c r="W576" s="27"/>
      <c r="X576" s="34"/>
      <c r="Y576" s="33"/>
      <c r="Z576" s="28"/>
      <c r="AA576" s="24"/>
      <c r="AU576" s="51"/>
    </row>
    <row r="577" spans="2:47" x14ac:dyDescent="0.2">
      <c r="B577" s="24"/>
      <c r="D577" s="24"/>
      <c r="F577" s="24"/>
      <c r="G577" s="24"/>
      <c r="I577" s="24"/>
      <c r="L577" s="27"/>
      <c r="M577" s="27"/>
      <c r="N577" s="27"/>
      <c r="O577" s="27"/>
      <c r="P577" s="27"/>
      <c r="Q577" s="27"/>
      <c r="R577" s="27"/>
      <c r="S577" s="24"/>
      <c r="U577" s="27"/>
      <c r="V577" s="27"/>
      <c r="W577" s="27"/>
      <c r="X577" s="34"/>
      <c r="Y577" s="33"/>
      <c r="Z577" s="28"/>
      <c r="AA577" s="24"/>
      <c r="AU577" s="51"/>
    </row>
    <row r="578" spans="2:47" x14ac:dyDescent="0.2">
      <c r="B578" s="24"/>
      <c r="D578" s="24"/>
      <c r="F578" s="24"/>
      <c r="G578" s="24"/>
      <c r="H578" s="47"/>
      <c r="I578" s="24"/>
      <c r="L578" s="27"/>
      <c r="M578" s="27"/>
      <c r="N578" s="27"/>
      <c r="O578" s="27"/>
      <c r="P578" s="27"/>
      <c r="Q578" s="27"/>
      <c r="R578" s="27"/>
      <c r="S578" s="24"/>
      <c r="U578" s="27"/>
      <c r="V578" s="27"/>
      <c r="W578" s="27"/>
      <c r="X578" s="34"/>
      <c r="Y578" s="33"/>
      <c r="Z578" s="28"/>
      <c r="AA578" s="24"/>
      <c r="AU578" s="51"/>
    </row>
    <row r="579" spans="2:47" x14ac:dyDescent="0.2">
      <c r="L579" s="27"/>
      <c r="M579" s="27"/>
      <c r="N579" s="27"/>
      <c r="O579" s="27"/>
      <c r="P579" s="27"/>
      <c r="Q579" s="27"/>
      <c r="R579" s="27"/>
    </row>
    <row r="580" spans="2:47" x14ac:dyDescent="0.2">
      <c r="L580" s="27"/>
      <c r="M580" s="27"/>
      <c r="N580" s="27"/>
      <c r="O580" s="27"/>
      <c r="P580" s="27"/>
      <c r="Q580" s="27"/>
      <c r="R580" s="27"/>
      <c r="V580" s="51"/>
    </row>
    <row r="581" spans="2:47" x14ac:dyDescent="0.2">
      <c r="L581" s="27"/>
      <c r="M581" s="27"/>
      <c r="N581" s="27"/>
      <c r="O581" s="27"/>
      <c r="P581" s="27"/>
      <c r="Q581" s="27"/>
      <c r="R581" s="27"/>
    </row>
    <row r="582" spans="2:47" x14ac:dyDescent="0.2">
      <c r="L582" s="27"/>
      <c r="M582" s="27"/>
      <c r="N582" s="27"/>
      <c r="O582" s="27"/>
      <c r="P582" s="27"/>
      <c r="Q582" s="27"/>
      <c r="R582" s="27"/>
    </row>
    <row r="583" spans="2:47" x14ac:dyDescent="0.2">
      <c r="L583" s="27"/>
      <c r="M583" s="27"/>
      <c r="N583" s="27"/>
      <c r="O583" s="27"/>
      <c r="P583" s="27"/>
      <c r="Q583" s="27"/>
      <c r="R583" s="27"/>
    </row>
    <row r="584" spans="2:47" x14ac:dyDescent="0.2">
      <c r="L584" s="27"/>
      <c r="M584" s="27"/>
      <c r="N584" s="27"/>
      <c r="O584" s="27"/>
      <c r="P584" s="27"/>
      <c r="Q584" s="27"/>
      <c r="R584" s="27"/>
    </row>
    <row r="585" spans="2:47" x14ac:dyDescent="0.2">
      <c r="L585" s="27"/>
      <c r="M585" s="27"/>
      <c r="N585" s="27"/>
      <c r="O585" s="27"/>
      <c r="P585" s="27"/>
      <c r="Q585" s="27"/>
      <c r="R585" s="27"/>
    </row>
    <row r="586" spans="2:47" x14ac:dyDescent="0.2">
      <c r="L586" s="27"/>
      <c r="M586" s="27"/>
      <c r="N586" s="27"/>
      <c r="O586" s="27"/>
      <c r="P586" s="27"/>
      <c r="Q586" s="27"/>
      <c r="R586" s="27"/>
    </row>
    <row r="587" spans="2:47" x14ac:dyDescent="0.2">
      <c r="L587" s="27"/>
      <c r="M587" s="27"/>
      <c r="N587" s="27"/>
      <c r="O587" s="27"/>
      <c r="P587" s="27"/>
      <c r="Q587" s="27"/>
      <c r="R587" s="27"/>
    </row>
    <row r="588" spans="2:47" x14ac:dyDescent="0.2">
      <c r="L588" s="27"/>
      <c r="M588" s="27"/>
      <c r="N588" s="27"/>
      <c r="O588" s="27"/>
      <c r="P588" s="27"/>
      <c r="Q588" s="27"/>
      <c r="R588" s="27"/>
    </row>
    <row r="589" spans="2:47" x14ac:dyDescent="0.2">
      <c r="L589" s="27"/>
      <c r="M589" s="27"/>
      <c r="N589" s="27"/>
      <c r="O589" s="27"/>
      <c r="P589" s="27"/>
      <c r="Q589" s="27"/>
      <c r="R589" s="27"/>
    </row>
    <row r="590" spans="2:47" x14ac:dyDescent="0.2">
      <c r="L590" s="27"/>
      <c r="M590" s="27"/>
      <c r="N590" s="27"/>
      <c r="O590" s="27"/>
      <c r="P590" s="27"/>
      <c r="Q590" s="27"/>
      <c r="R590" s="27"/>
    </row>
    <row r="591" spans="2:47" x14ac:dyDescent="0.2">
      <c r="L591" s="27"/>
      <c r="M591" s="27"/>
      <c r="N591" s="27"/>
      <c r="O591" s="27"/>
      <c r="P591" s="27"/>
      <c r="Q591" s="27"/>
      <c r="R591" s="27"/>
    </row>
    <row r="592" spans="2:47" x14ac:dyDescent="0.2">
      <c r="L592" s="27"/>
      <c r="M592" s="27"/>
      <c r="N592" s="27"/>
      <c r="O592" s="27"/>
      <c r="P592" s="27"/>
      <c r="Q592" s="27"/>
      <c r="R592" s="27"/>
    </row>
    <row r="593" spans="12:18" x14ac:dyDescent="0.2">
      <c r="L593" s="27"/>
      <c r="M593" s="27"/>
      <c r="N593" s="27"/>
      <c r="O593" s="27"/>
      <c r="P593" s="27"/>
      <c r="Q593" s="27"/>
      <c r="R593" s="27"/>
    </row>
    <row r="594" spans="12:18" x14ac:dyDescent="0.2">
      <c r="L594" s="27"/>
      <c r="M594" s="27"/>
      <c r="N594" s="27"/>
      <c r="O594" s="27"/>
      <c r="P594" s="27"/>
      <c r="Q594" s="27"/>
      <c r="R594" s="27"/>
    </row>
    <row r="595" spans="12:18" x14ac:dyDescent="0.2">
      <c r="L595" s="27"/>
      <c r="M595" s="27"/>
      <c r="N595" s="27"/>
      <c r="O595" s="27"/>
      <c r="P595" s="27"/>
      <c r="Q595" s="27"/>
      <c r="R595" s="27"/>
    </row>
    <row r="596" spans="12:18" x14ac:dyDescent="0.2">
      <c r="L596" s="27"/>
      <c r="M596" s="27"/>
      <c r="N596" s="27"/>
      <c r="O596" s="27"/>
      <c r="P596" s="27"/>
      <c r="Q596" s="27"/>
      <c r="R596" s="27"/>
    </row>
    <row r="597" spans="12:18" x14ac:dyDescent="0.2">
      <c r="L597" s="27"/>
      <c r="M597" s="27"/>
      <c r="N597" s="27"/>
      <c r="O597" s="27"/>
      <c r="P597" s="27"/>
      <c r="Q597" s="27"/>
      <c r="R597" s="27"/>
    </row>
    <row r="598" spans="12:18" x14ac:dyDescent="0.2">
      <c r="L598" s="27"/>
      <c r="M598" s="27"/>
      <c r="N598" s="27"/>
      <c r="O598" s="27"/>
      <c r="P598" s="27"/>
      <c r="Q598" s="27"/>
      <c r="R598" s="27"/>
    </row>
    <row r="599" spans="12:18" x14ac:dyDescent="0.2">
      <c r="L599" s="27"/>
      <c r="M599" s="27"/>
      <c r="N599" s="27"/>
      <c r="O599" s="27"/>
      <c r="P599" s="27"/>
      <c r="Q599" s="27"/>
      <c r="R599" s="27"/>
    </row>
    <row r="600" spans="12:18" x14ac:dyDescent="0.2">
      <c r="L600" s="27"/>
      <c r="M600" s="27"/>
      <c r="N600" s="27"/>
      <c r="O600" s="27"/>
      <c r="P600" s="27"/>
      <c r="Q600" s="27"/>
      <c r="R600" s="27"/>
    </row>
    <row r="601" spans="12:18" x14ac:dyDescent="0.2">
      <c r="L601" s="27"/>
      <c r="M601" s="27"/>
      <c r="N601" s="27"/>
      <c r="O601" s="27"/>
      <c r="P601" s="27"/>
      <c r="Q601" s="27"/>
      <c r="R601" s="27"/>
    </row>
    <row r="602" spans="12:18" x14ac:dyDescent="0.2">
      <c r="L602" s="27"/>
      <c r="M602" s="27"/>
      <c r="N602" s="27"/>
      <c r="O602" s="27"/>
      <c r="P602" s="27"/>
      <c r="Q602" s="27"/>
      <c r="R602" s="27"/>
    </row>
    <row r="603" spans="12:18" x14ac:dyDescent="0.2">
      <c r="L603" s="27"/>
      <c r="M603" s="27"/>
      <c r="N603" s="27"/>
      <c r="O603" s="27"/>
      <c r="P603" s="27"/>
      <c r="Q603" s="27"/>
      <c r="R603" s="27"/>
    </row>
    <row r="604" spans="12:18" x14ac:dyDescent="0.2">
      <c r="L604" s="27"/>
      <c r="M604" s="27"/>
      <c r="N604" s="27"/>
      <c r="O604" s="27"/>
      <c r="P604" s="27"/>
      <c r="Q604" s="27"/>
      <c r="R604" s="27"/>
    </row>
    <row r="605" spans="12:18" x14ac:dyDescent="0.2">
      <c r="L605" s="27"/>
      <c r="M605" s="27"/>
      <c r="N605" s="27"/>
      <c r="O605" s="27"/>
      <c r="P605" s="27"/>
      <c r="Q605" s="27"/>
      <c r="R605" s="27"/>
    </row>
    <row r="606" spans="12:18" x14ac:dyDescent="0.2">
      <c r="L606" s="27"/>
      <c r="M606" s="27"/>
      <c r="N606" s="27"/>
      <c r="O606" s="27"/>
      <c r="P606" s="27"/>
      <c r="Q606" s="27"/>
      <c r="R606" s="27"/>
    </row>
    <row r="607" spans="12:18" x14ac:dyDescent="0.2">
      <c r="L607" s="27"/>
      <c r="M607" s="27"/>
      <c r="N607" s="27"/>
      <c r="O607" s="27"/>
      <c r="P607" s="27"/>
      <c r="Q607" s="27"/>
      <c r="R607" s="27"/>
    </row>
    <row r="608" spans="12:18" x14ac:dyDescent="0.2">
      <c r="L608" s="27"/>
      <c r="M608" s="27"/>
      <c r="N608" s="27"/>
      <c r="O608" s="27"/>
      <c r="P608" s="27"/>
      <c r="Q608" s="27"/>
      <c r="R608" s="27"/>
    </row>
    <row r="609" spans="12:18" x14ac:dyDescent="0.2">
      <c r="L609" s="27"/>
      <c r="M609" s="27"/>
      <c r="N609" s="27"/>
      <c r="O609" s="27"/>
      <c r="P609" s="27"/>
      <c r="Q609" s="27"/>
      <c r="R609" s="27"/>
    </row>
    <row r="610" spans="12:18" x14ac:dyDescent="0.2">
      <c r="L610" s="27"/>
      <c r="M610" s="27"/>
      <c r="N610" s="27"/>
      <c r="O610" s="27"/>
      <c r="P610" s="27"/>
      <c r="Q610" s="27"/>
      <c r="R610" s="27"/>
    </row>
    <row r="611" spans="12:18" x14ac:dyDescent="0.2">
      <c r="L611" s="27"/>
      <c r="M611" s="27"/>
      <c r="N611" s="27"/>
      <c r="O611" s="27"/>
      <c r="P611" s="27"/>
      <c r="Q611" s="27"/>
      <c r="R611" s="27"/>
    </row>
    <row r="612" spans="12:18" x14ac:dyDescent="0.2">
      <c r="L612" s="27"/>
      <c r="M612" s="27"/>
      <c r="N612" s="27"/>
      <c r="O612" s="27"/>
      <c r="P612" s="27"/>
      <c r="Q612" s="27"/>
      <c r="R612" s="27"/>
    </row>
    <row r="613" spans="12:18" x14ac:dyDescent="0.2">
      <c r="L613" s="27"/>
      <c r="M613" s="27"/>
      <c r="N613" s="27"/>
      <c r="O613" s="27"/>
      <c r="P613" s="27"/>
      <c r="Q613" s="27"/>
      <c r="R613" s="27"/>
    </row>
    <row r="614" spans="12:18" x14ac:dyDescent="0.2">
      <c r="L614" s="27"/>
      <c r="M614" s="27"/>
      <c r="N614" s="27"/>
      <c r="O614" s="27"/>
      <c r="P614" s="27"/>
      <c r="Q614" s="27"/>
      <c r="R614" s="27"/>
    </row>
    <row r="615" spans="12:18" x14ac:dyDescent="0.2">
      <c r="L615" s="27"/>
      <c r="M615" s="27"/>
      <c r="N615" s="27"/>
      <c r="O615" s="27"/>
      <c r="P615" s="27"/>
      <c r="Q615" s="27"/>
      <c r="R615" s="27"/>
    </row>
    <row r="616" spans="12:18" x14ac:dyDescent="0.2">
      <c r="L616" s="27"/>
      <c r="M616" s="27"/>
      <c r="N616" s="27"/>
      <c r="O616" s="27"/>
      <c r="P616" s="27"/>
      <c r="Q616" s="27"/>
      <c r="R616" s="27"/>
    </row>
    <row r="617" spans="12:18" x14ac:dyDescent="0.2">
      <c r="L617" s="27"/>
      <c r="M617" s="27"/>
      <c r="N617" s="27"/>
      <c r="O617" s="27"/>
      <c r="P617" s="27"/>
      <c r="Q617" s="27"/>
      <c r="R617" s="27"/>
    </row>
    <row r="618" spans="12:18" x14ac:dyDescent="0.2">
      <c r="L618" s="27"/>
      <c r="M618" s="27"/>
      <c r="N618" s="27"/>
      <c r="O618" s="27"/>
      <c r="P618" s="27"/>
      <c r="Q618" s="27"/>
      <c r="R618" s="27"/>
    </row>
    <row r="619" spans="12:18" x14ac:dyDescent="0.2">
      <c r="L619" s="27"/>
      <c r="M619" s="27"/>
      <c r="N619" s="27"/>
      <c r="O619" s="27"/>
      <c r="P619" s="27"/>
      <c r="Q619" s="27"/>
      <c r="R619" s="27"/>
    </row>
    <row r="620" spans="12:18" x14ac:dyDescent="0.2">
      <c r="L620" s="27"/>
      <c r="M620" s="27"/>
      <c r="N620" s="27"/>
      <c r="O620" s="27"/>
      <c r="P620" s="27"/>
      <c r="Q620" s="27"/>
      <c r="R620" s="27"/>
    </row>
    <row r="621" spans="12:18" x14ac:dyDescent="0.2">
      <c r="L621" s="27"/>
      <c r="M621" s="27"/>
      <c r="N621" s="27"/>
      <c r="O621" s="27"/>
      <c r="P621" s="27"/>
      <c r="Q621" s="27"/>
      <c r="R621" s="27"/>
    </row>
    <row r="622" spans="12:18" x14ac:dyDescent="0.2">
      <c r="L622" s="27"/>
      <c r="M622" s="27"/>
      <c r="N622" s="27"/>
      <c r="O622" s="27"/>
      <c r="P622" s="27"/>
      <c r="Q622" s="27"/>
      <c r="R622" s="27"/>
    </row>
    <row r="623" spans="12:18" x14ac:dyDescent="0.2">
      <c r="L623" s="27"/>
      <c r="M623" s="27"/>
      <c r="N623" s="27"/>
      <c r="O623" s="27"/>
      <c r="P623" s="27"/>
      <c r="Q623" s="27"/>
      <c r="R623" s="27"/>
    </row>
    <row r="624" spans="12:18" x14ac:dyDescent="0.2">
      <c r="L624" s="27"/>
      <c r="M624" s="27"/>
      <c r="N624" s="27"/>
      <c r="O624" s="27"/>
      <c r="P624" s="27"/>
      <c r="Q624" s="27"/>
      <c r="R624" s="27"/>
    </row>
    <row r="625" spans="12:18" x14ac:dyDescent="0.2">
      <c r="L625" s="27"/>
      <c r="M625" s="27"/>
      <c r="N625" s="27"/>
      <c r="O625" s="27"/>
      <c r="P625" s="27"/>
      <c r="Q625" s="27"/>
      <c r="R625" s="27"/>
    </row>
    <row r="626" spans="12:18" x14ac:dyDescent="0.2">
      <c r="L626" s="27"/>
      <c r="M626" s="27"/>
      <c r="N626" s="27"/>
      <c r="O626" s="27"/>
      <c r="P626" s="27"/>
      <c r="Q626" s="27"/>
      <c r="R626" s="27"/>
    </row>
    <row r="627" spans="12:18" x14ac:dyDescent="0.2">
      <c r="L627" s="27"/>
      <c r="M627" s="27"/>
      <c r="N627" s="27"/>
      <c r="O627" s="27"/>
      <c r="P627" s="27"/>
      <c r="Q627" s="27"/>
      <c r="R627" s="27"/>
    </row>
    <row r="628" spans="12:18" x14ac:dyDescent="0.2">
      <c r="L628" s="27"/>
      <c r="M628" s="27"/>
      <c r="N628" s="27"/>
      <c r="O628" s="27"/>
      <c r="P628" s="27"/>
      <c r="Q628" s="27"/>
      <c r="R628" s="27"/>
    </row>
    <row r="629" spans="12:18" x14ac:dyDescent="0.2">
      <c r="L629" s="27"/>
      <c r="M629" s="27"/>
      <c r="N629" s="27"/>
      <c r="O629" s="27"/>
      <c r="P629" s="27"/>
      <c r="Q629" s="27"/>
      <c r="R629" s="27"/>
    </row>
    <row r="630" spans="12:18" x14ac:dyDescent="0.2">
      <c r="L630" s="27"/>
      <c r="M630" s="27"/>
      <c r="N630" s="27"/>
      <c r="O630" s="27"/>
      <c r="P630" s="27"/>
      <c r="Q630" s="27"/>
      <c r="R630" s="27"/>
    </row>
    <row r="631" spans="12:18" x14ac:dyDescent="0.2">
      <c r="L631" s="27"/>
      <c r="M631" s="27"/>
      <c r="N631" s="27"/>
      <c r="O631" s="27"/>
      <c r="P631" s="27"/>
      <c r="Q631" s="27"/>
      <c r="R631" s="27"/>
    </row>
    <row r="632" spans="12:18" x14ac:dyDescent="0.2">
      <c r="L632" s="27"/>
      <c r="M632" s="27"/>
      <c r="N632" s="27"/>
      <c r="O632" s="27"/>
      <c r="P632" s="27"/>
      <c r="Q632" s="27"/>
      <c r="R632" s="27"/>
    </row>
    <row r="633" spans="12:18" x14ac:dyDescent="0.2">
      <c r="L633" s="27"/>
      <c r="M633" s="27"/>
      <c r="N633" s="27"/>
      <c r="O633" s="27"/>
      <c r="P633" s="27"/>
      <c r="Q633" s="27"/>
      <c r="R633" s="27"/>
    </row>
    <row r="634" spans="12:18" x14ac:dyDescent="0.2">
      <c r="L634" s="27"/>
      <c r="M634" s="27"/>
      <c r="N634" s="27"/>
      <c r="O634" s="27"/>
      <c r="P634" s="27"/>
      <c r="Q634" s="27"/>
      <c r="R634" s="27"/>
    </row>
    <row r="635" spans="12:18" x14ac:dyDescent="0.2">
      <c r="L635" s="27"/>
      <c r="M635" s="27"/>
      <c r="N635" s="27"/>
      <c r="O635" s="27"/>
      <c r="P635" s="27"/>
      <c r="Q635" s="27"/>
      <c r="R635" s="27"/>
    </row>
    <row r="636" spans="12:18" x14ac:dyDescent="0.2">
      <c r="L636" s="27"/>
      <c r="M636" s="27"/>
      <c r="N636" s="27"/>
      <c r="O636" s="27"/>
      <c r="P636" s="27"/>
      <c r="Q636" s="27"/>
      <c r="R636" s="27"/>
    </row>
    <row r="637" spans="12:18" x14ac:dyDescent="0.2">
      <c r="L637" s="27"/>
      <c r="M637" s="27"/>
      <c r="N637" s="27"/>
      <c r="O637" s="27"/>
      <c r="P637" s="27"/>
      <c r="Q637" s="27"/>
      <c r="R637" s="27"/>
    </row>
    <row r="638" spans="12:18" x14ac:dyDescent="0.2">
      <c r="L638" s="27"/>
      <c r="M638" s="27"/>
      <c r="N638" s="27"/>
      <c r="O638" s="27"/>
      <c r="P638" s="27"/>
      <c r="Q638" s="27"/>
      <c r="R638" s="27"/>
    </row>
    <row r="639" spans="12:18" x14ac:dyDescent="0.2">
      <c r="L639" s="27"/>
      <c r="M639" s="27"/>
      <c r="N639" s="27"/>
      <c r="O639" s="27"/>
      <c r="P639" s="27"/>
      <c r="Q639" s="27"/>
      <c r="R639" s="27"/>
    </row>
    <row r="640" spans="12:18" x14ac:dyDescent="0.2">
      <c r="L640" s="27"/>
      <c r="M640" s="27"/>
      <c r="N640" s="27"/>
      <c r="O640" s="27"/>
      <c r="P640" s="27"/>
      <c r="Q640" s="27"/>
      <c r="R640" s="27"/>
    </row>
    <row r="641" spans="12:18" x14ac:dyDescent="0.2">
      <c r="L641" s="27"/>
      <c r="M641" s="27"/>
      <c r="N641" s="27"/>
      <c r="O641" s="27"/>
      <c r="P641" s="27"/>
      <c r="Q641" s="27"/>
      <c r="R641" s="27"/>
    </row>
    <row r="642" spans="12:18" x14ac:dyDescent="0.2">
      <c r="L642" s="27"/>
      <c r="M642" s="27"/>
      <c r="N642" s="27"/>
      <c r="O642" s="27"/>
      <c r="P642" s="27"/>
      <c r="Q642" s="27"/>
      <c r="R642" s="27"/>
    </row>
    <row r="643" spans="12:18" x14ac:dyDescent="0.2">
      <c r="L643" s="27"/>
      <c r="M643" s="27"/>
      <c r="N643" s="27"/>
      <c r="O643" s="27"/>
      <c r="P643" s="27"/>
      <c r="Q643" s="27"/>
      <c r="R643" s="27"/>
    </row>
    <row r="644" spans="12:18" x14ac:dyDescent="0.2">
      <c r="L644" s="27"/>
      <c r="M644" s="27"/>
      <c r="N644" s="27"/>
      <c r="O644" s="27"/>
      <c r="P644" s="27"/>
      <c r="Q644" s="27"/>
      <c r="R644" s="27"/>
    </row>
    <row r="645" spans="12:18" x14ac:dyDescent="0.2">
      <c r="L645" s="27"/>
      <c r="M645" s="27"/>
      <c r="N645" s="27"/>
      <c r="O645" s="27"/>
      <c r="P645" s="27"/>
      <c r="Q645" s="27"/>
      <c r="R645" s="27"/>
    </row>
    <row r="646" spans="12:18" x14ac:dyDescent="0.2">
      <c r="L646" s="27"/>
      <c r="M646" s="27"/>
      <c r="N646" s="27"/>
      <c r="O646" s="27"/>
      <c r="P646" s="27"/>
      <c r="Q646" s="27"/>
      <c r="R646" s="27"/>
    </row>
    <row r="647" spans="12:18" x14ac:dyDescent="0.2">
      <c r="L647" s="27"/>
      <c r="M647" s="27"/>
      <c r="N647" s="27"/>
      <c r="O647" s="27"/>
      <c r="P647" s="27"/>
      <c r="Q647" s="27"/>
      <c r="R647" s="27"/>
    </row>
    <row r="648" spans="12:18" x14ac:dyDescent="0.2">
      <c r="L648" s="27"/>
      <c r="M648" s="27"/>
      <c r="N648" s="27"/>
      <c r="O648" s="27"/>
      <c r="P648" s="27"/>
      <c r="Q648" s="27"/>
      <c r="R648" s="27"/>
    </row>
    <row r="649" spans="12:18" x14ac:dyDescent="0.2">
      <c r="L649" s="27"/>
      <c r="M649" s="27"/>
      <c r="N649" s="27"/>
      <c r="O649" s="27"/>
      <c r="P649" s="27"/>
      <c r="Q649" s="27"/>
      <c r="R649" s="27"/>
    </row>
    <row r="650" spans="12:18" x14ac:dyDescent="0.2">
      <c r="L650" s="27"/>
      <c r="M650" s="27"/>
      <c r="N650" s="27"/>
      <c r="O650" s="27"/>
      <c r="P650" s="27"/>
      <c r="Q650" s="27"/>
      <c r="R650" s="27"/>
    </row>
    <row r="651" spans="12:18" x14ac:dyDescent="0.2">
      <c r="L651" s="27"/>
      <c r="M651" s="27"/>
      <c r="N651" s="27"/>
      <c r="O651" s="27"/>
      <c r="P651" s="27"/>
      <c r="Q651" s="27"/>
      <c r="R651" s="27"/>
    </row>
    <row r="652" spans="12:18" x14ac:dyDescent="0.2">
      <c r="L652" s="27"/>
      <c r="M652" s="27"/>
      <c r="N652" s="27"/>
      <c r="O652" s="27"/>
      <c r="P652" s="27"/>
      <c r="Q652" s="27"/>
      <c r="R652" s="27"/>
    </row>
    <row r="653" spans="12:18" x14ac:dyDescent="0.2">
      <c r="L653" s="27"/>
      <c r="M653" s="27"/>
      <c r="N653" s="27"/>
      <c r="O653" s="27"/>
      <c r="P653" s="27"/>
      <c r="Q653" s="27"/>
      <c r="R653" s="27"/>
    </row>
    <row r="654" spans="12:18" x14ac:dyDescent="0.2">
      <c r="L654" s="27"/>
      <c r="M654" s="27"/>
      <c r="N654" s="27"/>
      <c r="O654" s="27"/>
      <c r="P654" s="27"/>
      <c r="Q654" s="27"/>
      <c r="R654" s="27"/>
    </row>
    <row r="655" spans="12:18" x14ac:dyDescent="0.2">
      <c r="L655" s="27"/>
      <c r="M655" s="27"/>
      <c r="N655" s="27"/>
      <c r="O655" s="27"/>
      <c r="P655" s="27"/>
      <c r="Q655" s="27"/>
      <c r="R655" s="27"/>
    </row>
    <row r="656" spans="12:18" x14ac:dyDescent="0.2">
      <c r="L656" s="27"/>
      <c r="M656" s="27"/>
      <c r="N656" s="27"/>
      <c r="O656" s="27"/>
      <c r="P656" s="27"/>
      <c r="Q656" s="27"/>
      <c r="R656" s="27"/>
    </row>
    <row r="657" spans="12:18" x14ac:dyDescent="0.2">
      <c r="L657" s="27"/>
      <c r="M657" s="27"/>
      <c r="N657" s="27"/>
      <c r="O657" s="27"/>
      <c r="P657" s="27"/>
      <c r="Q657" s="27"/>
      <c r="R657" s="27"/>
    </row>
    <row r="658" spans="12:18" x14ac:dyDescent="0.2">
      <c r="L658" s="27"/>
      <c r="M658" s="27"/>
      <c r="N658" s="27"/>
      <c r="O658" s="27"/>
      <c r="P658" s="27"/>
      <c r="Q658" s="27"/>
      <c r="R658" s="27"/>
    </row>
    <row r="659" spans="12:18" x14ac:dyDescent="0.2">
      <c r="L659" s="27"/>
      <c r="M659" s="27"/>
      <c r="N659" s="27"/>
      <c r="O659" s="27"/>
      <c r="P659" s="27"/>
      <c r="Q659" s="27"/>
      <c r="R659" s="27"/>
    </row>
    <row r="660" spans="12:18" x14ac:dyDescent="0.2">
      <c r="L660" s="27"/>
      <c r="M660" s="27"/>
      <c r="N660" s="27"/>
      <c r="O660" s="27"/>
      <c r="P660" s="27"/>
      <c r="Q660" s="27"/>
      <c r="R660" s="27"/>
    </row>
    <row r="661" spans="12:18" x14ac:dyDescent="0.2">
      <c r="L661" s="27"/>
      <c r="M661" s="27"/>
      <c r="N661" s="27"/>
      <c r="O661" s="27"/>
      <c r="P661" s="27"/>
      <c r="Q661" s="27"/>
      <c r="R661" s="27"/>
    </row>
    <row r="662" spans="12:18" x14ac:dyDescent="0.2">
      <c r="L662" s="27"/>
      <c r="M662" s="27"/>
      <c r="N662" s="27"/>
      <c r="O662" s="27"/>
      <c r="P662" s="27"/>
      <c r="Q662" s="27"/>
      <c r="R662" s="27"/>
    </row>
    <row r="663" spans="12:18" x14ac:dyDescent="0.2">
      <c r="L663" s="27"/>
      <c r="M663" s="27"/>
      <c r="N663" s="27"/>
      <c r="O663" s="27"/>
      <c r="P663" s="27"/>
      <c r="Q663" s="27"/>
      <c r="R663" s="27"/>
    </row>
    <row r="664" spans="12:18" x14ac:dyDescent="0.2">
      <c r="L664" s="27"/>
      <c r="M664" s="27"/>
      <c r="N664" s="27"/>
      <c r="O664" s="27"/>
      <c r="P664" s="27"/>
      <c r="Q664" s="27"/>
      <c r="R664" s="27"/>
    </row>
    <row r="665" spans="12:18" x14ac:dyDescent="0.2">
      <c r="L665" s="27"/>
      <c r="M665" s="27"/>
      <c r="N665" s="27"/>
      <c r="O665" s="27"/>
      <c r="P665" s="27"/>
      <c r="Q665" s="27"/>
      <c r="R665" s="27"/>
    </row>
    <row r="666" spans="12:18" x14ac:dyDescent="0.2">
      <c r="L666" s="27"/>
      <c r="M666" s="27"/>
      <c r="N666" s="27"/>
      <c r="O666" s="27"/>
      <c r="P666" s="27"/>
      <c r="Q666" s="27"/>
      <c r="R666" s="27"/>
    </row>
    <row r="667" spans="12:18" x14ac:dyDescent="0.2">
      <c r="L667" s="27"/>
      <c r="M667" s="27"/>
      <c r="N667" s="27"/>
      <c r="O667" s="27"/>
      <c r="P667" s="27"/>
      <c r="Q667" s="27"/>
      <c r="R667" s="27"/>
    </row>
    <row r="668" spans="12:18" x14ac:dyDescent="0.2">
      <c r="L668" s="27"/>
      <c r="M668" s="27"/>
      <c r="N668" s="27"/>
      <c r="O668" s="27"/>
      <c r="P668" s="27"/>
      <c r="Q668" s="27"/>
      <c r="R668" s="27"/>
    </row>
    <row r="669" spans="12:18" x14ac:dyDescent="0.2">
      <c r="L669" s="27"/>
      <c r="M669" s="27"/>
      <c r="N669" s="27"/>
      <c r="O669" s="27"/>
      <c r="P669" s="27"/>
      <c r="Q669" s="27"/>
      <c r="R669" s="27"/>
    </row>
    <row r="670" spans="12:18" x14ac:dyDescent="0.2">
      <c r="L670" s="27"/>
      <c r="M670" s="27"/>
      <c r="N670" s="27"/>
      <c r="O670" s="27"/>
      <c r="P670" s="27"/>
      <c r="Q670" s="27"/>
      <c r="R670" s="27"/>
    </row>
    <row r="671" spans="12:18" x14ac:dyDescent="0.2">
      <c r="L671" s="27"/>
      <c r="M671" s="27"/>
      <c r="N671" s="27"/>
      <c r="O671" s="27"/>
      <c r="P671" s="27"/>
      <c r="Q671" s="27"/>
      <c r="R671" s="27"/>
    </row>
    <row r="672" spans="12:18" x14ac:dyDescent="0.2">
      <c r="L672" s="27"/>
      <c r="M672" s="27"/>
      <c r="N672" s="27"/>
      <c r="O672" s="27"/>
      <c r="P672" s="27"/>
      <c r="Q672" s="27"/>
      <c r="R672" s="27"/>
    </row>
    <row r="673" spans="12:18" x14ac:dyDescent="0.2">
      <c r="L673" s="27"/>
      <c r="M673" s="27"/>
      <c r="N673" s="27"/>
      <c r="O673" s="27"/>
      <c r="P673" s="27"/>
      <c r="Q673" s="27"/>
      <c r="R673" s="27"/>
    </row>
    <row r="674" spans="12:18" x14ac:dyDescent="0.2">
      <c r="L674" s="27"/>
      <c r="M674" s="27"/>
      <c r="N674" s="27"/>
      <c r="O674" s="27"/>
      <c r="P674" s="27"/>
      <c r="Q674" s="27"/>
      <c r="R674" s="27"/>
    </row>
    <row r="675" spans="12:18" x14ac:dyDescent="0.2">
      <c r="L675" s="27"/>
      <c r="M675" s="27"/>
      <c r="N675" s="27"/>
      <c r="O675" s="27"/>
      <c r="P675" s="27"/>
      <c r="Q675" s="27"/>
      <c r="R675" s="27"/>
    </row>
    <row r="676" spans="12:18" x14ac:dyDescent="0.2">
      <c r="L676" s="27"/>
      <c r="M676" s="27"/>
      <c r="N676" s="27"/>
      <c r="O676" s="27"/>
      <c r="P676" s="27"/>
      <c r="Q676" s="27"/>
      <c r="R676" s="27"/>
    </row>
    <row r="677" spans="12:18" x14ac:dyDescent="0.2">
      <c r="L677" s="27"/>
      <c r="M677" s="27"/>
      <c r="N677" s="27"/>
      <c r="O677" s="27"/>
      <c r="P677" s="27"/>
      <c r="Q677" s="27"/>
      <c r="R677" s="27"/>
    </row>
    <row r="678" spans="12:18" x14ac:dyDescent="0.2">
      <c r="L678" s="27"/>
      <c r="M678" s="27"/>
      <c r="N678" s="27"/>
      <c r="O678" s="27"/>
      <c r="P678" s="27"/>
      <c r="Q678" s="27"/>
      <c r="R678" s="27"/>
    </row>
    <row r="679" spans="12:18" x14ac:dyDescent="0.2">
      <c r="L679" s="27"/>
      <c r="M679" s="27"/>
      <c r="N679" s="27"/>
      <c r="O679" s="27"/>
      <c r="P679" s="27"/>
      <c r="Q679" s="27"/>
      <c r="R679" s="27"/>
    </row>
    <row r="680" spans="12:18" x14ac:dyDescent="0.2">
      <c r="L680" s="27"/>
      <c r="M680" s="27"/>
      <c r="N680" s="27"/>
      <c r="O680" s="27"/>
      <c r="P680" s="27"/>
      <c r="Q680" s="27"/>
      <c r="R680" s="27"/>
    </row>
    <row r="681" spans="12:18" x14ac:dyDescent="0.2">
      <c r="L681" s="27"/>
      <c r="M681" s="27"/>
      <c r="N681" s="27"/>
      <c r="O681" s="27"/>
      <c r="P681" s="27"/>
      <c r="Q681" s="27"/>
      <c r="R681" s="27"/>
    </row>
    <row r="682" spans="12:18" x14ac:dyDescent="0.2">
      <c r="L682" s="27"/>
      <c r="M682" s="27"/>
      <c r="N682" s="27"/>
      <c r="O682" s="27"/>
      <c r="P682" s="27"/>
      <c r="Q682" s="27"/>
      <c r="R682" s="27"/>
    </row>
    <row r="683" spans="12:18" x14ac:dyDescent="0.2">
      <c r="L683" s="27"/>
      <c r="M683" s="27"/>
      <c r="N683" s="27"/>
      <c r="O683" s="27"/>
      <c r="P683" s="27"/>
      <c r="Q683" s="27"/>
      <c r="R683" s="27"/>
    </row>
    <row r="684" spans="12:18" x14ac:dyDescent="0.2">
      <c r="L684" s="27"/>
      <c r="M684" s="27"/>
      <c r="N684" s="27"/>
      <c r="O684" s="27"/>
      <c r="P684" s="27"/>
      <c r="Q684" s="27"/>
      <c r="R684" s="27"/>
    </row>
    <row r="685" spans="12:18" x14ac:dyDescent="0.2">
      <c r="L685" s="27"/>
      <c r="M685" s="27"/>
      <c r="N685" s="27"/>
      <c r="O685" s="27"/>
      <c r="P685" s="27"/>
      <c r="Q685" s="27"/>
      <c r="R685" s="27"/>
    </row>
    <row r="686" spans="12:18" x14ac:dyDescent="0.2">
      <c r="L686" s="27"/>
      <c r="M686" s="27"/>
      <c r="N686" s="27"/>
      <c r="O686" s="27"/>
      <c r="P686" s="27"/>
      <c r="Q686" s="27"/>
      <c r="R686" s="27"/>
    </row>
    <row r="687" spans="12:18" x14ac:dyDescent="0.2">
      <c r="L687" s="27"/>
      <c r="M687" s="27"/>
      <c r="N687" s="27"/>
      <c r="O687" s="27"/>
      <c r="P687" s="27"/>
      <c r="Q687" s="27"/>
      <c r="R687" s="27"/>
    </row>
    <row r="688" spans="12:18" x14ac:dyDescent="0.2">
      <c r="L688" s="27"/>
      <c r="M688" s="27"/>
      <c r="N688" s="27"/>
      <c r="O688" s="27"/>
      <c r="P688" s="27"/>
      <c r="Q688" s="27"/>
      <c r="R688" s="27"/>
    </row>
    <row r="689" spans="12:18" x14ac:dyDescent="0.2">
      <c r="L689" s="27"/>
      <c r="M689" s="27"/>
      <c r="N689" s="27"/>
      <c r="O689" s="27"/>
      <c r="P689" s="27"/>
      <c r="Q689" s="27"/>
      <c r="R689" s="27"/>
    </row>
    <row r="690" spans="12:18" x14ac:dyDescent="0.2">
      <c r="L690" s="27"/>
      <c r="M690" s="27"/>
      <c r="N690" s="27"/>
      <c r="O690" s="27"/>
      <c r="P690" s="27"/>
      <c r="Q690" s="27"/>
      <c r="R690" s="27"/>
    </row>
    <row r="691" spans="12:18" x14ac:dyDescent="0.2">
      <c r="L691" s="27"/>
      <c r="M691" s="27"/>
      <c r="N691" s="27"/>
      <c r="O691" s="27"/>
      <c r="P691" s="27"/>
      <c r="Q691" s="27"/>
      <c r="R691" s="27"/>
    </row>
    <row r="692" spans="12:18" x14ac:dyDescent="0.2">
      <c r="L692" s="27"/>
      <c r="M692" s="27"/>
      <c r="N692" s="27"/>
      <c r="O692" s="27"/>
      <c r="P692" s="27"/>
      <c r="Q692" s="27"/>
      <c r="R692" s="27"/>
    </row>
    <row r="693" spans="12:18" x14ac:dyDescent="0.2">
      <c r="L693" s="27"/>
      <c r="M693" s="27"/>
      <c r="N693" s="27"/>
      <c r="O693" s="27"/>
      <c r="P693" s="27"/>
      <c r="Q693" s="27"/>
      <c r="R693" s="27"/>
    </row>
    <row r="694" spans="12:18" x14ac:dyDescent="0.2">
      <c r="L694" s="27"/>
      <c r="M694" s="27"/>
      <c r="N694" s="27"/>
      <c r="O694" s="27"/>
      <c r="P694" s="27"/>
      <c r="Q694" s="27"/>
      <c r="R694" s="27"/>
    </row>
    <row r="695" spans="12:18" x14ac:dyDescent="0.2">
      <c r="L695" s="27"/>
      <c r="M695" s="27"/>
      <c r="N695" s="27"/>
      <c r="O695" s="27"/>
      <c r="P695" s="27"/>
      <c r="Q695" s="27"/>
      <c r="R695" s="27"/>
    </row>
    <row r="696" spans="12:18" x14ac:dyDescent="0.2">
      <c r="L696" s="27"/>
      <c r="M696" s="27"/>
      <c r="N696" s="27"/>
      <c r="O696" s="27"/>
      <c r="P696" s="27"/>
      <c r="Q696" s="27"/>
      <c r="R696" s="27"/>
    </row>
    <row r="697" spans="12:18" x14ac:dyDescent="0.2">
      <c r="L697" s="27"/>
      <c r="M697" s="27"/>
      <c r="N697" s="27"/>
      <c r="O697" s="27"/>
      <c r="P697" s="27"/>
      <c r="Q697" s="27"/>
      <c r="R697" s="27"/>
    </row>
    <row r="698" spans="12:18" x14ac:dyDescent="0.2">
      <c r="L698" s="27"/>
      <c r="M698" s="27"/>
      <c r="N698" s="27"/>
      <c r="O698" s="27"/>
      <c r="P698" s="27"/>
      <c r="Q698" s="27"/>
      <c r="R698" s="27"/>
    </row>
    <row r="699" spans="12:18" x14ac:dyDescent="0.2">
      <c r="L699" s="27"/>
      <c r="M699" s="27"/>
      <c r="N699" s="27"/>
      <c r="O699" s="27"/>
      <c r="P699" s="27"/>
      <c r="Q699" s="27"/>
      <c r="R699" s="27"/>
    </row>
    <row r="700" spans="12:18" x14ac:dyDescent="0.2">
      <c r="L700" s="27"/>
      <c r="M700" s="27"/>
      <c r="N700" s="27"/>
      <c r="O700" s="27"/>
      <c r="P700" s="27"/>
      <c r="Q700" s="27"/>
      <c r="R700" s="27"/>
    </row>
    <row r="701" spans="12:18" x14ac:dyDescent="0.2">
      <c r="L701" s="27"/>
      <c r="M701" s="27"/>
      <c r="N701" s="27"/>
      <c r="O701" s="27"/>
      <c r="P701" s="27"/>
      <c r="Q701" s="27"/>
      <c r="R701" s="27"/>
    </row>
    <row r="702" spans="12:18" x14ac:dyDescent="0.2">
      <c r="L702" s="27"/>
      <c r="M702" s="27"/>
      <c r="N702" s="27"/>
      <c r="O702" s="27"/>
      <c r="P702" s="27"/>
      <c r="Q702" s="27"/>
      <c r="R702" s="27"/>
    </row>
    <row r="703" spans="12:18" x14ac:dyDescent="0.2">
      <c r="L703" s="27"/>
      <c r="M703" s="27"/>
      <c r="N703" s="27"/>
      <c r="O703" s="27"/>
      <c r="P703" s="27"/>
      <c r="Q703" s="27"/>
      <c r="R703" s="27"/>
    </row>
    <row r="704" spans="12:18" x14ac:dyDescent="0.2">
      <c r="L704" s="27"/>
      <c r="M704" s="27"/>
      <c r="N704" s="27"/>
      <c r="O704" s="27"/>
      <c r="P704" s="27"/>
      <c r="Q704" s="27"/>
      <c r="R704" s="27"/>
    </row>
    <row r="705" spans="12:18" x14ac:dyDescent="0.2">
      <c r="L705" s="27"/>
      <c r="M705" s="27"/>
      <c r="N705" s="27"/>
      <c r="O705" s="27"/>
      <c r="P705" s="27"/>
      <c r="Q705" s="27"/>
      <c r="R705" s="27"/>
    </row>
    <row r="706" spans="12:18" x14ac:dyDescent="0.2">
      <c r="L706" s="27"/>
      <c r="M706" s="27"/>
      <c r="N706" s="27"/>
      <c r="O706" s="27"/>
      <c r="P706" s="27"/>
      <c r="Q706" s="27"/>
      <c r="R706" s="27"/>
    </row>
    <row r="707" spans="12:18" x14ac:dyDescent="0.2">
      <c r="L707" s="27"/>
      <c r="M707" s="27"/>
      <c r="N707" s="27"/>
      <c r="O707" s="27"/>
      <c r="P707" s="27"/>
      <c r="Q707" s="27"/>
      <c r="R707" s="27"/>
    </row>
    <row r="708" spans="12:18" x14ac:dyDescent="0.2">
      <c r="L708" s="27"/>
      <c r="M708" s="27"/>
      <c r="N708" s="27"/>
      <c r="O708" s="27"/>
      <c r="P708" s="27"/>
      <c r="Q708" s="27"/>
      <c r="R708" s="27"/>
    </row>
    <row r="709" spans="12:18" x14ac:dyDescent="0.2">
      <c r="L709" s="27"/>
      <c r="M709" s="27"/>
      <c r="N709" s="27"/>
      <c r="O709" s="27"/>
      <c r="P709" s="27"/>
      <c r="Q709" s="27"/>
      <c r="R709" s="27"/>
    </row>
    <row r="710" spans="12:18" x14ac:dyDescent="0.2">
      <c r="L710" s="27"/>
      <c r="M710" s="27"/>
      <c r="N710" s="27"/>
      <c r="O710" s="27"/>
      <c r="P710" s="27"/>
      <c r="Q710" s="27"/>
      <c r="R710" s="27"/>
    </row>
    <row r="711" spans="12:18" x14ac:dyDescent="0.2">
      <c r="L711" s="27"/>
      <c r="M711" s="27"/>
      <c r="N711" s="27"/>
      <c r="O711" s="27"/>
      <c r="P711" s="27"/>
      <c r="Q711" s="27"/>
      <c r="R711" s="27"/>
    </row>
    <row r="712" spans="12:18" x14ac:dyDescent="0.2">
      <c r="L712" s="27"/>
      <c r="M712" s="27"/>
      <c r="N712" s="27"/>
      <c r="O712" s="27"/>
      <c r="P712" s="27"/>
      <c r="Q712" s="27"/>
      <c r="R712" s="27"/>
    </row>
    <row r="713" spans="12:18" x14ac:dyDescent="0.2">
      <c r="L713" s="27"/>
      <c r="M713" s="27"/>
      <c r="N713" s="27"/>
      <c r="O713" s="27"/>
      <c r="P713" s="27"/>
      <c r="Q713" s="27"/>
      <c r="R713" s="27"/>
    </row>
    <row r="714" spans="12:18" x14ac:dyDescent="0.2">
      <c r="L714" s="27"/>
      <c r="M714" s="27"/>
      <c r="N714" s="27"/>
      <c r="O714" s="27"/>
      <c r="P714" s="27"/>
      <c r="Q714" s="27"/>
      <c r="R714" s="27"/>
    </row>
    <row r="715" spans="12:18" x14ac:dyDescent="0.2">
      <c r="L715" s="27"/>
      <c r="M715" s="27"/>
      <c r="N715" s="27"/>
      <c r="O715" s="27"/>
      <c r="P715" s="27"/>
      <c r="Q715" s="27"/>
      <c r="R715" s="27"/>
    </row>
    <row r="716" spans="12:18" x14ac:dyDescent="0.2">
      <c r="L716" s="27"/>
      <c r="M716" s="27"/>
      <c r="N716" s="27"/>
      <c r="O716" s="27"/>
      <c r="P716" s="27"/>
      <c r="Q716" s="27"/>
      <c r="R716" s="27"/>
    </row>
    <row r="717" spans="12:18" x14ac:dyDescent="0.2">
      <c r="L717" s="27"/>
      <c r="M717" s="27"/>
      <c r="N717" s="27"/>
      <c r="O717" s="27"/>
      <c r="P717" s="27"/>
      <c r="Q717" s="27"/>
      <c r="R717" s="27"/>
    </row>
    <row r="718" spans="12:18" x14ac:dyDescent="0.2">
      <c r="L718" s="27"/>
      <c r="M718" s="27"/>
      <c r="N718" s="27"/>
      <c r="O718" s="27"/>
      <c r="P718" s="27"/>
      <c r="Q718" s="27"/>
      <c r="R718" s="27"/>
    </row>
    <row r="719" spans="12:18" x14ac:dyDescent="0.2">
      <c r="L719" s="27"/>
      <c r="M719" s="27"/>
      <c r="N719" s="27"/>
      <c r="O719" s="27"/>
      <c r="P719" s="27"/>
      <c r="Q719" s="27"/>
      <c r="R719" s="27"/>
    </row>
    <row r="720" spans="12:18" x14ac:dyDescent="0.2">
      <c r="L720" s="27"/>
      <c r="M720" s="27"/>
      <c r="N720" s="27"/>
      <c r="O720" s="27"/>
      <c r="P720" s="27"/>
      <c r="Q720" s="27"/>
      <c r="R720" s="27"/>
    </row>
    <row r="721" spans="12:18" x14ac:dyDescent="0.2">
      <c r="L721" s="27"/>
      <c r="M721" s="27"/>
      <c r="N721" s="27"/>
      <c r="O721" s="27"/>
      <c r="P721" s="27"/>
      <c r="Q721" s="27"/>
      <c r="R721" s="27"/>
    </row>
    <row r="722" spans="12:18" x14ac:dyDescent="0.2">
      <c r="L722" s="27"/>
      <c r="M722" s="27"/>
      <c r="N722" s="27"/>
      <c r="O722" s="27"/>
      <c r="P722" s="27"/>
      <c r="Q722" s="27"/>
      <c r="R722" s="27"/>
    </row>
    <row r="723" spans="12:18" x14ac:dyDescent="0.2">
      <c r="L723" s="27"/>
      <c r="M723" s="27"/>
      <c r="N723" s="27"/>
      <c r="O723" s="27"/>
      <c r="P723" s="27"/>
      <c r="Q723" s="27"/>
      <c r="R723" s="27"/>
    </row>
    <row r="724" spans="12:18" x14ac:dyDescent="0.2">
      <c r="L724" s="27"/>
      <c r="M724" s="27"/>
      <c r="N724" s="27"/>
      <c r="O724" s="27"/>
      <c r="P724" s="27"/>
      <c r="Q724" s="27"/>
      <c r="R724" s="27"/>
    </row>
    <row r="725" spans="12:18" x14ac:dyDescent="0.2">
      <c r="L725" s="27"/>
      <c r="M725" s="27"/>
      <c r="N725" s="27"/>
      <c r="O725" s="27"/>
      <c r="P725" s="27"/>
      <c r="Q725" s="27"/>
      <c r="R725" s="27"/>
    </row>
    <row r="726" spans="12:18" x14ac:dyDescent="0.2">
      <c r="L726" s="27"/>
      <c r="M726" s="27"/>
      <c r="N726" s="27"/>
      <c r="O726" s="27"/>
      <c r="P726" s="27"/>
      <c r="Q726" s="27"/>
      <c r="R726" s="27"/>
    </row>
    <row r="727" spans="12:18" x14ac:dyDescent="0.2">
      <c r="L727" s="27"/>
      <c r="M727" s="27"/>
      <c r="N727" s="27"/>
      <c r="O727" s="27"/>
      <c r="P727" s="27"/>
      <c r="Q727" s="27"/>
      <c r="R727" s="27"/>
    </row>
    <row r="728" spans="12:18" x14ac:dyDescent="0.2">
      <c r="L728" s="27"/>
      <c r="M728" s="27"/>
      <c r="N728" s="27"/>
      <c r="O728" s="27"/>
      <c r="P728" s="27"/>
      <c r="Q728" s="27"/>
      <c r="R728" s="27"/>
    </row>
    <row r="729" spans="12:18" x14ac:dyDescent="0.2">
      <c r="L729" s="27"/>
      <c r="M729" s="27"/>
      <c r="N729" s="27"/>
      <c r="O729" s="27"/>
      <c r="P729" s="27"/>
      <c r="Q729" s="27"/>
      <c r="R729" s="27"/>
    </row>
    <row r="730" spans="12:18" x14ac:dyDescent="0.2">
      <c r="L730" s="27"/>
      <c r="M730" s="27"/>
      <c r="N730" s="27"/>
      <c r="O730" s="27"/>
      <c r="P730" s="27"/>
      <c r="Q730" s="27"/>
      <c r="R730" s="27"/>
    </row>
    <row r="731" spans="12:18" x14ac:dyDescent="0.2">
      <c r="L731" s="27"/>
      <c r="M731" s="27"/>
      <c r="N731" s="27"/>
      <c r="O731" s="27"/>
      <c r="P731" s="27"/>
      <c r="Q731" s="27"/>
      <c r="R731" s="27"/>
    </row>
    <row r="732" spans="12:18" x14ac:dyDescent="0.2">
      <c r="L732" s="27"/>
      <c r="M732" s="27"/>
      <c r="N732" s="27"/>
      <c r="O732" s="27"/>
      <c r="P732" s="27"/>
      <c r="Q732" s="27"/>
      <c r="R732" s="27"/>
    </row>
    <row r="733" spans="12:18" x14ac:dyDescent="0.2">
      <c r="L733" s="27"/>
      <c r="M733" s="27"/>
      <c r="N733" s="27"/>
      <c r="O733" s="27"/>
      <c r="P733" s="27"/>
      <c r="Q733" s="27"/>
      <c r="R733" s="27"/>
    </row>
    <row r="734" spans="12:18" x14ac:dyDescent="0.2">
      <c r="L734" s="27"/>
      <c r="M734" s="27"/>
      <c r="N734" s="27"/>
      <c r="O734" s="27"/>
      <c r="P734" s="27"/>
      <c r="Q734" s="27"/>
      <c r="R734" s="27"/>
    </row>
    <row r="735" spans="12:18" x14ac:dyDescent="0.2">
      <c r="L735" s="27"/>
      <c r="M735" s="27"/>
      <c r="N735" s="27"/>
      <c r="O735" s="27"/>
      <c r="P735" s="27"/>
      <c r="Q735" s="27"/>
      <c r="R735" s="27"/>
    </row>
    <row r="736" spans="12:18" x14ac:dyDescent="0.2">
      <c r="L736" s="27"/>
      <c r="M736" s="27"/>
      <c r="N736" s="27"/>
      <c r="O736" s="27"/>
      <c r="P736" s="27"/>
      <c r="Q736" s="27"/>
      <c r="R736" s="27"/>
    </row>
    <row r="737" spans="12:18" x14ac:dyDescent="0.2">
      <c r="L737" s="27"/>
      <c r="M737" s="27"/>
      <c r="N737" s="27"/>
      <c r="O737" s="27"/>
      <c r="P737" s="27"/>
      <c r="Q737" s="27"/>
      <c r="R737" s="27"/>
    </row>
    <row r="738" spans="12:18" x14ac:dyDescent="0.2">
      <c r="L738" s="27"/>
      <c r="M738" s="27"/>
      <c r="N738" s="27"/>
      <c r="O738" s="27"/>
      <c r="P738" s="27"/>
      <c r="Q738" s="27"/>
      <c r="R738" s="27"/>
    </row>
    <row r="739" spans="12:18" x14ac:dyDescent="0.2">
      <c r="L739" s="27"/>
      <c r="M739" s="27"/>
      <c r="N739" s="27"/>
      <c r="O739" s="27"/>
      <c r="P739" s="27"/>
      <c r="Q739" s="27"/>
      <c r="R739" s="27"/>
    </row>
    <row r="740" spans="12:18" x14ac:dyDescent="0.2">
      <c r="L740" s="27"/>
      <c r="M740" s="27"/>
      <c r="N740" s="27"/>
      <c r="O740" s="27"/>
      <c r="P740" s="27"/>
      <c r="Q740" s="27"/>
      <c r="R740" s="27"/>
    </row>
    <row r="741" spans="12:18" x14ac:dyDescent="0.2">
      <c r="L741" s="27"/>
      <c r="M741" s="27"/>
      <c r="N741" s="27"/>
      <c r="O741" s="27"/>
      <c r="P741" s="27"/>
      <c r="Q741" s="27"/>
      <c r="R741" s="27"/>
    </row>
    <row r="742" spans="12:18" x14ac:dyDescent="0.2">
      <c r="L742" s="27"/>
      <c r="M742" s="27"/>
      <c r="N742" s="27"/>
      <c r="O742" s="27"/>
      <c r="P742" s="27"/>
      <c r="Q742" s="27"/>
      <c r="R742" s="27"/>
    </row>
    <row r="743" spans="12:18" x14ac:dyDescent="0.2">
      <c r="L743" s="27"/>
      <c r="M743" s="27"/>
      <c r="N743" s="27"/>
      <c r="O743" s="27"/>
      <c r="P743" s="27"/>
      <c r="Q743" s="27"/>
      <c r="R743" s="27"/>
    </row>
    <row r="744" spans="12:18" x14ac:dyDescent="0.2">
      <c r="L744" s="27"/>
      <c r="M744" s="27"/>
      <c r="N744" s="27"/>
      <c r="O744" s="27"/>
      <c r="P744" s="27"/>
      <c r="Q744" s="27"/>
      <c r="R744" s="27"/>
    </row>
    <row r="745" spans="12:18" x14ac:dyDescent="0.2">
      <c r="L745" s="27"/>
      <c r="M745" s="27"/>
      <c r="N745" s="27"/>
      <c r="O745" s="27"/>
      <c r="P745" s="27"/>
      <c r="Q745" s="27"/>
      <c r="R745" s="27"/>
    </row>
    <row r="746" spans="12:18" x14ac:dyDescent="0.2">
      <c r="L746" s="27"/>
      <c r="M746" s="27"/>
      <c r="N746" s="27"/>
      <c r="O746" s="27"/>
      <c r="P746" s="27"/>
      <c r="Q746" s="27"/>
      <c r="R746" s="27"/>
    </row>
    <row r="747" spans="12:18" x14ac:dyDescent="0.2">
      <c r="L747" s="27"/>
      <c r="M747" s="27"/>
      <c r="N747" s="27"/>
      <c r="O747" s="27"/>
      <c r="P747" s="27"/>
      <c r="Q747" s="27"/>
      <c r="R747" s="27"/>
    </row>
    <row r="748" spans="12:18" x14ac:dyDescent="0.2">
      <c r="L748" s="27"/>
      <c r="M748" s="27"/>
      <c r="N748" s="27"/>
      <c r="O748" s="27"/>
      <c r="P748" s="27"/>
      <c r="Q748" s="27"/>
      <c r="R748" s="27"/>
    </row>
    <row r="749" spans="12:18" x14ac:dyDescent="0.2">
      <c r="L749" s="27"/>
      <c r="M749" s="27"/>
      <c r="N749" s="27"/>
      <c r="O749" s="27"/>
      <c r="P749" s="27"/>
      <c r="Q749" s="27"/>
      <c r="R749" s="27"/>
    </row>
    <row r="750" spans="12:18" x14ac:dyDescent="0.2">
      <c r="L750" s="27"/>
      <c r="M750" s="27"/>
      <c r="N750" s="27"/>
      <c r="O750" s="27"/>
      <c r="P750" s="27"/>
      <c r="Q750" s="27"/>
      <c r="R750" s="27"/>
    </row>
    <row r="751" spans="12:18" x14ac:dyDescent="0.2">
      <c r="L751" s="27"/>
      <c r="M751" s="27"/>
      <c r="N751" s="27"/>
      <c r="O751" s="27"/>
      <c r="P751" s="27"/>
      <c r="Q751" s="27"/>
      <c r="R751" s="27"/>
    </row>
    <row r="752" spans="12:18" x14ac:dyDescent="0.2">
      <c r="L752" s="27"/>
      <c r="M752" s="27"/>
      <c r="N752" s="27"/>
      <c r="O752" s="27"/>
      <c r="P752" s="27"/>
      <c r="Q752" s="27"/>
      <c r="R752" s="27"/>
    </row>
    <row r="753" spans="12:18" x14ac:dyDescent="0.2">
      <c r="L753" s="27"/>
      <c r="M753" s="27"/>
      <c r="N753" s="27"/>
      <c r="O753" s="27"/>
      <c r="P753" s="27"/>
      <c r="Q753" s="27"/>
      <c r="R753" s="27"/>
    </row>
    <row r="754" spans="12:18" x14ac:dyDescent="0.2">
      <c r="L754" s="27"/>
      <c r="M754" s="27"/>
      <c r="N754" s="27"/>
      <c r="O754" s="27"/>
      <c r="P754" s="27"/>
      <c r="Q754" s="27"/>
      <c r="R754" s="27"/>
    </row>
    <row r="755" spans="12:18" x14ac:dyDescent="0.2">
      <c r="L755" s="27"/>
      <c r="M755" s="27"/>
      <c r="N755" s="27"/>
      <c r="O755" s="27"/>
      <c r="P755" s="27"/>
      <c r="Q755" s="27"/>
      <c r="R755" s="27"/>
    </row>
    <row r="756" spans="12:18" x14ac:dyDescent="0.2">
      <c r="L756" s="27"/>
      <c r="M756" s="27"/>
      <c r="N756" s="27"/>
      <c r="O756" s="27"/>
      <c r="P756" s="27"/>
      <c r="Q756" s="27"/>
      <c r="R756" s="27"/>
    </row>
    <row r="757" spans="12:18" x14ac:dyDescent="0.2">
      <c r="L757" s="27"/>
      <c r="M757" s="27"/>
      <c r="N757" s="27"/>
      <c r="O757" s="27"/>
      <c r="P757" s="27"/>
      <c r="Q757" s="27"/>
      <c r="R757" s="27"/>
    </row>
    <row r="758" spans="12:18" x14ac:dyDescent="0.2">
      <c r="L758" s="27"/>
      <c r="M758" s="27"/>
      <c r="N758" s="27"/>
      <c r="O758" s="27"/>
      <c r="P758" s="27"/>
      <c r="Q758" s="27"/>
      <c r="R758" s="27"/>
    </row>
    <row r="759" spans="12:18" x14ac:dyDescent="0.2">
      <c r="L759" s="27"/>
      <c r="M759" s="27"/>
      <c r="N759" s="27"/>
      <c r="O759" s="27"/>
      <c r="P759" s="27"/>
      <c r="Q759" s="27"/>
      <c r="R759" s="27"/>
    </row>
    <row r="760" spans="12:18" x14ac:dyDescent="0.2">
      <c r="L760" s="27"/>
      <c r="M760" s="27"/>
      <c r="N760" s="27"/>
      <c r="O760" s="27"/>
      <c r="P760" s="27"/>
      <c r="Q760" s="27"/>
      <c r="R760" s="27"/>
    </row>
    <row r="761" spans="12:18" x14ac:dyDescent="0.2">
      <c r="L761" s="27"/>
      <c r="M761" s="27"/>
      <c r="N761" s="27"/>
      <c r="O761" s="27"/>
      <c r="P761" s="27"/>
      <c r="Q761" s="27"/>
      <c r="R761" s="27"/>
    </row>
    <row r="762" spans="12:18" x14ac:dyDescent="0.2">
      <c r="L762" s="27"/>
      <c r="M762" s="27"/>
      <c r="N762" s="27"/>
      <c r="O762" s="27"/>
      <c r="P762" s="27"/>
      <c r="Q762" s="27"/>
      <c r="R762" s="27"/>
    </row>
    <row r="763" spans="12:18" x14ac:dyDescent="0.2">
      <c r="L763" s="27"/>
      <c r="M763" s="27"/>
      <c r="N763" s="27"/>
      <c r="O763" s="27"/>
      <c r="P763" s="27"/>
      <c r="Q763" s="27"/>
      <c r="R763" s="27"/>
    </row>
    <row r="764" spans="12:18" x14ac:dyDescent="0.2">
      <c r="L764" s="27"/>
      <c r="M764" s="27"/>
      <c r="N764" s="27"/>
      <c r="O764" s="27"/>
      <c r="P764" s="27"/>
      <c r="Q764" s="27"/>
      <c r="R764" s="27"/>
    </row>
    <row r="765" spans="12:18" x14ac:dyDescent="0.2">
      <c r="L765" s="27"/>
      <c r="M765" s="27"/>
      <c r="N765" s="27"/>
      <c r="O765" s="27"/>
      <c r="P765" s="27"/>
      <c r="Q765" s="27"/>
      <c r="R765" s="27"/>
    </row>
    <row r="766" spans="12:18" x14ac:dyDescent="0.2">
      <c r="L766" s="27"/>
      <c r="M766" s="27"/>
      <c r="N766" s="27"/>
      <c r="O766" s="27"/>
      <c r="P766" s="27"/>
      <c r="Q766" s="27"/>
      <c r="R766" s="27"/>
    </row>
    <row r="767" spans="12:18" x14ac:dyDescent="0.2">
      <c r="L767" s="27"/>
      <c r="M767" s="27"/>
      <c r="N767" s="27"/>
      <c r="O767" s="27"/>
      <c r="P767" s="27"/>
      <c r="Q767" s="27"/>
      <c r="R767" s="27"/>
    </row>
    <row r="768" spans="12:18" x14ac:dyDescent="0.2">
      <c r="L768" s="27"/>
      <c r="M768" s="27"/>
      <c r="N768" s="27"/>
      <c r="O768" s="27"/>
      <c r="P768" s="27"/>
      <c r="Q768" s="27"/>
      <c r="R768" s="27"/>
    </row>
    <row r="769" spans="12:18" x14ac:dyDescent="0.2">
      <c r="L769" s="27"/>
      <c r="M769" s="27"/>
      <c r="N769" s="27"/>
      <c r="O769" s="27"/>
      <c r="P769" s="27"/>
      <c r="Q769" s="27"/>
      <c r="R769" s="27"/>
    </row>
    <row r="770" spans="12:18" x14ac:dyDescent="0.2">
      <c r="L770" s="27"/>
      <c r="M770" s="27"/>
      <c r="N770" s="27"/>
      <c r="O770" s="27"/>
      <c r="P770" s="27"/>
      <c r="Q770" s="27"/>
      <c r="R770" s="27"/>
    </row>
    <row r="771" spans="12:18" x14ac:dyDescent="0.2">
      <c r="L771" s="27"/>
      <c r="M771" s="27"/>
      <c r="N771" s="27"/>
      <c r="O771" s="27"/>
      <c r="P771" s="27"/>
      <c r="Q771" s="27"/>
      <c r="R771" s="27"/>
    </row>
    <row r="772" spans="12:18" x14ac:dyDescent="0.2">
      <c r="L772" s="27"/>
      <c r="M772" s="27"/>
      <c r="N772" s="27"/>
      <c r="O772" s="27"/>
      <c r="P772" s="27"/>
      <c r="Q772" s="27"/>
      <c r="R772" s="27"/>
    </row>
    <row r="773" spans="12:18" x14ac:dyDescent="0.2">
      <c r="L773" s="27"/>
      <c r="M773" s="27"/>
      <c r="N773" s="27"/>
      <c r="O773" s="27"/>
      <c r="P773" s="27"/>
      <c r="Q773" s="27"/>
      <c r="R773" s="27"/>
    </row>
    <row r="774" spans="12:18" x14ac:dyDescent="0.2">
      <c r="L774" s="27"/>
      <c r="M774" s="27"/>
      <c r="N774" s="27"/>
      <c r="O774" s="27"/>
      <c r="P774" s="27"/>
      <c r="Q774" s="27"/>
      <c r="R774" s="27"/>
    </row>
    <row r="775" spans="12:18" x14ac:dyDescent="0.2">
      <c r="L775" s="27"/>
      <c r="M775" s="27"/>
      <c r="N775" s="27"/>
      <c r="O775" s="27"/>
      <c r="P775" s="27"/>
      <c r="Q775" s="27"/>
      <c r="R775" s="27"/>
    </row>
    <row r="776" spans="12:18" x14ac:dyDescent="0.2">
      <c r="L776" s="27"/>
      <c r="M776" s="27"/>
      <c r="N776" s="27"/>
      <c r="O776" s="27"/>
      <c r="P776" s="27"/>
      <c r="Q776" s="27"/>
      <c r="R776" s="27"/>
    </row>
    <row r="777" spans="12:18" x14ac:dyDescent="0.2">
      <c r="L777" s="27"/>
      <c r="M777" s="27"/>
      <c r="N777" s="27"/>
      <c r="O777" s="27"/>
      <c r="P777" s="27"/>
      <c r="Q777" s="27"/>
      <c r="R777" s="27"/>
    </row>
    <row r="778" spans="12:18" x14ac:dyDescent="0.2">
      <c r="L778" s="27"/>
      <c r="M778" s="27"/>
      <c r="N778" s="27"/>
      <c r="O778" s="27"/>
      <c r="P778" s="27"/>
      <c r="Q778" s="27"/>
      <c r="R778" s="27"/>
    </row>
    <row r="779" spans="12:18" x14ac:dyDescent="0.2">
      <c r="L779" s="27"/>
      <c r="M779" s="27"/>
      <c r="N779" s="27"/>
      <c r="O779" s="27"/>
      <c r="P779" s="27"/>
      <c r="Q779" s="27"/>
      <c r="R779" s="27"/>
    </row>
    <row r="780" spans="12:18" x14ac:dyDescent="0.2">
      <c r="L780" s="27"/>
      <c r="M780" s="27"/>
      <c r="N780" s="27"/>
      <c r="O780" s="27"/>
      <c r="P780" s="27"/>
      <c r="Q780" s="27"/>
      <c r="R780" s="27"/>
    </row>
    <row r="781" spans="12:18" x14ac:dyDescent="0.2">
      <c r="L781" s="27"/>
      <c r="M781" s="27"/>
      <c r="N781" s="27"/>
      <c r="O781" s="27"/>
      <c r="P781" s="27"/>
      <c r="Q781" s="27"/>
      <c r="R781" s="27"/>
    </row>
    <row r="782" spans="12:18" x14ac:dyDescent="0.2">
      <c r="L782" s="27"/>
      <c r="M782" s="27"/>
      <c r="N782" s="27"/>
      <c r="O782" s="27"/>
      <c r="P782" s="27"/>
      <c r="Q782" s="27"/>
      <c r="R782" s="27"/>
    </row>
    <row r="783" spans="12:18" x14ac:dyDescent="0.2">
      <c r="L783" s="27"/>
      <c r="M783" s="27"/>
      <c r="N783" s="27"/>
      <c r="O783" s="27"/>
      <c r="P783" s="27"/>
      <c r="Q783" s="27"/>
      <c r="R783" s="27"/>
    </row>
    <row r="784" spans="12:18" x14ac:dyDescent="0.2">
      <c r="L784" s="27"/>
      <c r="M784" s="27"/>
      <c r="N784" s="27"/>
      <c r="O784" s="27"/>
      <c r="P784" s="27"/>
      <c r="Q784" s="27"/>
      <c r="R784" s="27"/>
    </row>
    <row r="785" spans="12:18" x14ac:dyDescent="0.2">
      <c r="L785" s="27"/>
      <c r="M785" s="27"/>
      <c r="N785" s="27"/>
      <c r="O785" s="27"/>
      <c r="P785" s="27"/>
      <c r="Q785" s="27"/>
      <c r="R785" s="27"/>
    </row>
    <row r="786" spans="12:18" x14ac:dyDescent="0.2">
      <c r="L786" s="27"/>
      <c r="M786" s="27"/>
      <c r="N786" s="27"/>
      <c r="O786" s="27"/>
      <c r="P786" s="27"/>
      <c r="Q786" s="27"/>
      <c r="R786" s="27"/>
    </row>
    <row r="787" spans="12:18" x14ac:dyDescent="0.2">
      <c r="L787" s="27"/>
      <c r="M787" s="27"/>
      <c r="N787" s="27"/>
      <c r="O787" s="27"/>
      <c r="P787" s="27"/>
      <c r="Q787" s="27"/>
      <c r="R787" s="27"/>
    </row>
    <row r="788" spans="12:18" x14ac:dyDescent="0.2">
      <c r="L788" s="27"/>
      <c r="M788" s="27"/>
      <c r="N788" s="27"/>
      <c r="O788" s="27"/>
      <c r="P788" s="27"/>
      <c r="Q788" s="27"/>
      <c r="R788" s="27"/>
    </row>
    <row r="789" spans="12:18" x14ac:dyDescent="0.2">
      <c r="L789" s="27"/>
      <c r="M789" s="27"/>
      <c r="N789" s="27"/>
      <c r="O789" s="27"/>
      <c r="P789" s="27"/>
      <c r="Q789" s="27"/>
      <c r="R789" s="27"/>
    </row>
    <row r="790" spans="12:18" x14ac:dyDescent="0.2">
      <c r="L790" s="27"/>
      <c r="M790" s="27"/>
      <c r="N790" s="27"/>
      <c r="O790" s="27"/>
      <c r="P790" s="27"/>
      <c r="Q790" s="27"/>
      <c r="R790" s="27"/>
    </row>
    <row r="791" spans="12:18" x14ac:dyDescent="0.2">
      <c r="L791" s="27"/>
      <c r="M791" s="27"/>
      <c r="N791" s="27"/>
      <c r="O791" s="27"/>
      <c r="P791" s="27"/>
      <c r="Q791" s="27"/>
      <c r="R791" s="27"/>
    </row>
    <row r="792" spans="12:18" x14ac:dyDescent="0.2">
      <c r="L792" s="27"/>
      <c r="M792" s="27"/>
      <c r="N792" s="27"/>
      <c r="O792" s="27"/>
      <c r="P792" s="27"/>
      <c r="Q792" s="27"/>
      <c r="R792" s="27"/>
    </row>
    <row r="793" spans="12:18" x14ac:dyDescent="0.2">
      <c r="L793" s="27"/>
      <c r="M793" s="27"/>
      <c r="N793" s="27"/>
      <c r="O793" s="27"/>
      <c r="P793" s="27"/>
      <c r="Q793" s="27"/>
      <c r="R793" s="27"/>
    </row>
    <row r="794" spans="12:18" x14ac:dyDescent="0.2">
      <c r="L794" s="27"/>
      <c r="M794" s="27"/>
      <c r="N794" s="27"/>
      <c r="O794" s="27"/>
      <c r="P794" s="27"/>
      <c r="Q794" s="27"/>
      <c r="R794" s="27"/>
    </row>
    <row r="795" spans="12:18" x14ac:dyDescent="0.2">
      <c r="L795" s="27"/>
      <c r="M795" s="27"/>
      <c r="N795" s="27"/>
      <c r="O795" s="27"/>
      <c r="P795" s="27"/>
      <c r="Q795" s="27"/>
      <c r="R795" s="27"/>
    </row>
    <row r="796" spans="12:18" x14ac:dyDescent="0.2">
      <c r="L796" s="27"/>
      <c r="M796" s="27"/>
      <c r="N796" s="27"/>
      <c r="O796" s="27"/>
      <c r="P796" s="27"/>
      <c r="Q796" s="27"/>
      <c r="R796" s="27"/>
    </row>
    <row r="797" spans="12:18" x14ac:dyDescent="0.2">
      <c r="L797" s="27"/>
      <c r="M797" s="27"/>
      <c r="N797" s="27"/>
      <c r="O797" s="27"/>
      <c r="P797" s="27"/>
      <c r="Q797" s="27"/>
      <c r="R797" s="27"/>
    </row>
    <row r="798" spans="12:18" x14ac:dyDescent="0.2">
      <c r="L798" s="27"/>
      <c r="M798" s="27"/>
      <c r="N798" s="27"/>
      <c r="O798" s="27"/>
      <c r="P798" s="27"/>
      <c r="Q798" s="27"/>
      <c r="R798" s="27"/>
    </row>
    <row r="799" spans="12:18" x14ac:dyDescent="0.2">
      <c r="L799" s="27"/>
      <c r="M799" s="27"/>
      <c r="N799" s="27"/>
      <c r="O799" s="27"/>
      <c r="P799" s="27"/>
      <c r="Q799" s="27"/>
      <c r="R799" s="27"/>
    </row>
    <row r="800" spans="12:18" x14ac:dyDescent="0.2">
      <c r="L800" s="27"/>
      <c r="M800" s="27"/>
      <c r="N800" s="27"/>
      <c r="O800" s="27"/>
      <c r="P800" s="27"/>
      <c r="Q800" s="27"/>
      <c r="R800" s="27"/>
    </row>
    <row r="801" spans="12:18" x14ac:dyDescent="0.2">
      <c r="L801" s="27"/>
      <c r="M801" s="27"/>
      <c r="N801" s="27"/>
      <c r="O801" s="27"/>
      <c r="P801" s="27"/>
      <c r="Q801" s="27"/>
      <c r="R801" s="27"/>
    </row>
    <row r="802" spans="12:18" x14ac:dyDescent="0.2">
      <c r="L802" s="27"/>
      <c r="M802" s="27"/>
      <c r="N802" s="27"/>
      <c r="O802" s="27"/>
      <c r="P802" s="27"/>
      <c r="Q802" s="27"/>
      <c r="R802" s="27"/>
    </row>
    <row r="803" spans="12:18" x14ac:dyDescent="0.2">
      <c r="L803" s="27"/>
      <c r="M803" s="27"/>
      <c r="N803" s="27"/>
      <c r="O803" s="27"/>
      <c r="P803" s="27"/>
      <c r="Q803" s="27"/>
      <c r="R803" s="27"/>
    </row>
    <row r="804" spans="12:18" x14ac:dyDescent="0.2">
      <c r="L804" s="27"/>
      <c r="M804" s="27"/>
      <c r="N804" s="27"/>
      <c r="O804" s="27"/>
      <c r="P804" s="27"/>
      <c r="Q804" s="27"/>
      <c r="R804" s="27"/>
    </row>
    <row r="805" spans="12:18" x14ac:dyDescent="0.2">
      <c r="L805" s="27"/>
      <c r="M805" s="27"/>
      <c r="N805" s="27"/>
      <c r="O805" s="27"/>
      <c r="P805" s="27"/>
      <c r="Q805" s="27"/>
      <c r="R805" s="27"/>
    </row>
    <row r="806" spans="12:18" x14ac:dyDescent="0.2">
      <c r="L806" s="27"/>
      <c r="M806" s="27"/>
      <c r="N806" s="27"/>
      <c r="O806" s="27"/>
      <c r="P806" s="27"/>
      <c r="Q806" s="27"/>
      <c r="R806" s="27"/>
    </row>
    <row r="807" spans="12:18" x14ac:dyDescent="0.2">
      <c r="L807" s="27"/>
      <c r="M807" s="27"/>
      <c r="N807" s="27"/>
      <c r="O807" s="27"/>
      <c r="P807" s="27"/>
      <c r="Q807" s="27"/>
      <c r="R807" s="27"/>
    </row>
    <row r="808" spans="12:18" x14ac:dyDescent="0.2">
      <c r="L808" s="27"/>
      <c r="M808" s="27"/>
      <c r="N808" s="27"/>
      <c r="O808" s="27"/>
      <c r="P808" s="27"/>
      <c r="Q808" s="27"/>
      <c r="R808" s="27"/>
    </row>
    <row r="809" spans="12:18" x14ac:dyDescent="0.2">
      <c r="L809" s="27"/>
      <c r="M809" s="27"/>
      <c r="N809" s="27"/>
      <c r="O809" s="27"/>
      <c r="P809" s="27"/>
      <c r="Q809" s="27"/>
      <c r="R809" s="27"/>
    </row>
    <row r="810" spans="12:18" x14ac:dyDescent="0.2">
      <c r="L810" s="27"/>
      <c r="M810" s="27"/>
      <c r="N810" s="27"/>
      <c r="O810" s="27"/>
      <c r="P810" s="27"/>
      <c r="Q810" s="27"/>
      <c r="R810" s="27"/>
    </row>
    <row r="811" spans="12:18" x14ac:dyDescent="0.2">
      <c r="L811" s="27"/>
      <c r="M811" s="27"/>
      <c r="N811" s="27"/>
      <c r="O811" s="27"/>
      <c r="P811" s="27"/>
      <c r="Q811" s="27"/>
      <c r="R811" s="27"/>
    </row>
    <row r="812" spans="12:18" x14ac:dyDescent="0.2">
      <c r="L812" s="27"/>
      <c r="M812" s="27"/>
      <c r="N812" s="27"/>
      <c r="O812" s="27"/>
      <c r="P812" s="27"/>
      <c r="Q812" s="27"/>
      <c r="R812" s="27"/>
    </row>
    <row r="813" spans="12:18" x14ac:dyDescent="0.2">
      <c r="L813" s="27"/>
      <c r="M813" s="27"/>
      <c r="N813" s="27"/>
      <c r="O813" s="27"/>
      <c r="P813" s="27"/>
      <c r="Q813" s="27"/>
      <c r="R813" s="27"/>
    </row>
    <row r="814" spans="12:18" x14ac:dyDescent="0.2">
      <c r="L814" s="27"/>
      <c r="M814" s="27"/>
      <c r="N814" s="27"/>
      <c r="O814" s="27"/>
      <c r="P814" s="27"/>
      <c r="Q814" s="27"/>
      <c r="R814" s="27"/>
    </row>
    <row r="815" spans="12:18" x14ac:dyDescent="0.2">
      <c r="L815" s="27"/>
      <c r="M815" s="27"/>
      <c r="N815" s="27"/>
      <c r="O815" s="27"/>
      <c r="P815" s="27"/>
      <c r="Q815" s="27"/>
      <c r="R815" s="27"/>
    </row>
    <row r="816" spans="12:18" x14ac:dyDescent="0.2">
      <c r="L816" s="27"/>
      <c r="M816" s="27"/>
      <c r="N816" s="27"/>
      <c r="O816" s="27"/>
      <c r="P816" s="27"/>
      <c r="Q816" s="27"/>
      <c r="R816" s="27"/>
    </row>
    <row r="817" spans="12:18" x14ac:dyDescent="0.2">
      <c r="L817" s="27"/>
      <c r="M817" s="27"/>
      <c r="N817" s="27"/>
      <c r="O817" s="27"/>
      <c r="P817" s="27"/>
      <c r="Q817" s="27"/>
      <c r="R817" s="27"/>
    </row>
    <row r="818" spans="12:18" x14ac:dyDescent="0.2">
      <c r="L818" s="27"/>
      <c r="M818" s="27"/>
      <c r="N818" s="27"/>
      <c r="O818" s="27"/>
      <c r="P818" s="27"/>
      <c r="Q818" s="27"/>
      <c r="R818" s="27"/>
    </row>
    <row r="819" spans="12:18" x14ac:dyDescent="0.2">
      <c r="L819" s="27"/>
      <c r="M819" s="27"/>
      <c r="N819" s="27"/>
      <c r="O819" s="27"/>
      <c r="P819" s="27"/>
      <c r="Q819" s="27"/>
      <c r="R819" s="27"/>
    </row>
    <row r="820" spans="12:18" x14ac:dyDescent="0.2">
      <c r="L820" s="27"/>
      <c r="M820" s="27"/>
      <c r="N820" s="27"/>
      <c r="O820" s="27"/>
      <c r="P820" s="27"/>
      <c r="Q820" s="27"/>
      <c r="R820" s="27"/>
    </row>
    <row r="821" spans="12:18" x14ac:dyDescent="0.2">
      <c r="L821" s="27"/>
      <c r="M821" s="27"/>
      <c r="N821" s="27"/>
      <c r="O821" s="27"/>
      <c r="P821" s="27"/>
      <c r="Q821" s="27"/>
      <c r="R821" s="27"/>
    </row>
    <row r="822" spans="12:18" x14ac:dyDescent="0.2">
      <c r="L822" s="27"/>
      <c r="M822" s="27"/>
      <c r="N822" s="27"/>
      <c r="O822" s="27"/>
      <c r="P822" s="27"/>
      <c r="Q822" s="27"/>
      <c r="R822" s="27"/>
    </row>
    <row r="823" spans="12:18" x14ac:dyDescent="0.2">
      <c r="L823" s="27"/>
      <c r="M823" s="27"/>
      <c r="N823" s="27"/>
      <c r="O823" s="27"/>
      <c r="P823" s="27"/>
      <c r="Q823" s="27"/>
      <c r="R823" s="27"/>
    </row>
    <row r="824" spans="12:18" x14ac:dyDescent="0.2">
      <c r="L824" s="27"/>
      <c r="M824" s="27"/>
      <c r="N824" s="27"/>
      <c r="O824" s="27"/>
      <c r="P824" s="27"/>
      <c r="Q824" s="27"/>
      <c r="R824" s="27"/>
    </row>
    <row r="825" spans="12:18" x14ac:dyDescent="0.2">
      <c r="L825" s="27"/>
      <c r="M825" s="27"/>
      <c r="N825" s="27"/>
      <c r="O825" s="27"/>
      <c r="P825" s="27"/>
      <c r="Q825" s="27"/>
      <c r="R825" s="27"/>
    </row>
    <row r="826" spans="12:18" x14ac:dyDescent="0.2">
      <c r="L826" s="27"/>
      <c r="M826" s="27"/>
      <c r="N826" s="27"/>
      <c r="O826" s="27"/>
      <c r="P826" s="27"/>
      <c r="Q826" s="27"/>
      <c r="R826" s="27"/>
    </row>
    <row r="827" spans="12:18" x14ac:dyDescent="0.2">
      <c r="L827" s="27"/>
      <c r="M827" s="27"/>
      <c r="N827" s="27"/>
      <c r="O827" s="27"/>
      <c r="P827" s="27"/>
      <c r="Q827" s="27"/>
      <c r="R827" s="27"/>
    </row>
    <row r="828" spans="12:18" x14ac:dyDescent="0.2">
      <c r="L828" s="27"/>
      <c r="M828" s="27"/>
      <c r="N828" s="27"/>
      <c r="O828" s="27"/>
      <c r="P828" s="27"/>
      <c r="Q828" s="27"/>
      <c r="R828" s="27"/>
    </row>
    <row r="829" spans="12:18" x14ac:dyDescent="0.2">
      <c r="L829" s="27"/>
      <c r="M829" s="27"/>
      <c r="N829" s="27"/>
      <c r="O829" s="27"/>
      <c r="P829" s="27"/>
      <c r="Q829" s="27"/>
      <c r="R829" s="27"/>
    </row>
    <row r="830" spans="12:18" x14ac:dyDescent="0.2">
      <c r="L830" s="27"/>
      <c r="M830" s="27"/>
      <c r="N830" s="27"/>
      <c r="O830" s="27"/>
      <c r="P830" s="27"/>
      <c r="Q830" s="27"/>
      <c r="R830" s="27"/>
    </row>
    <row r="831" spans="12:18" x14ac:dyDescent="0.2">
      <c r="L831" s="27"/>
      <c r="M831" s="27"/>
      <c r="N831" s="27"/>
      <c r="O831" s="27"/>
      <c r="P831" s="27"/>
      <c r="Q831" s="27"/>
      <c r="R831" s="27"/>
    </row>
    <row r="832" spans="12:18" x14ac:dyDescent="0.2">
      <c r="L832" s="27"/>
      <c r="M832" s="27"/>
      <c r="N832" s="27"/>
      <c r="O832" s="27"/>
      <c r="P832" s="27"/>
      <c r="Q832" s="27"/>
      <c r="R832" s="27"/>
    </row>
    <row r="833" spans="12:18" x14ac:dyDescent="0.2">
      <c r="L833" s="27"/>
      <c r="M833" s="27"/>
      <c r="N833" s="27"/>
      <c r="O833" s="27"/>
      <c r="P833" s="27"/>
      <c r="Q833" s="27"/>
      <c r="R833" s="27"/>
    </row>
    <row r="834" spans="12:18" x14ac:dyDescent="0.2">
      <c r="L834" s="27"/>
      <c r="M834" s="27"/>
      <c r="N834" s="27"/>
      <c r="O834" s="27"/>
      <c r="P834" s="27"/>
      <c r="Q834" s="27"/>
      <c r="R834" s="27"/>
    </row>
    <row r="835" spans="12:18" x14ac:dyDescent="0.2">
      <c r="L835" s="27"/>
      <c r="M835" s="27"/>
      <c r="N835" s="27"/>
      <c r="O835" s="27"/>
      <c r="P835" s="27"/>
      <c r="Q835" s="27"/>
      <c r="R835" s="27"/>
    </row>
    <row r="836" spans="12:18" x14ac:dyDescent="0.2">
      <c r="L836" s="27"/>
      <c r="M836" s="27"/>
      <c r="N836" s="27"/>
      <c r="O836" s="27"/>
      <c r="P836" s="27"/>
      <c r="Q836" s="27"/>
      <c r="R836" s="27"/>
    </row>
    <row r="837" spans="12:18" x14ac:dyDescent="0.2">
      <c r="L837" s="27"/>
      <c r="M837" s="27"/>
      <c r="N837" s="27"/>
      <c r="O837" s="27"/>
      <c r="P837" s="27"/>
      <c r="Q837" s="27"/>
      <c r="R837" s="27"/>
    </row>
    <row r="838" spans="12:18" x14ac:dyDescent="0.2">
      <c r="L838" s="27"/>
      <c r="M838" s="27"/>
      <c r="N838" s="27"/>
      <c r="O838" s="27"/>
      <c r="P838" s="27"/>
      <c r="Q838" s="27"/>
      <c r="R838" s="27"/>
    </row>
    <row r="839" spans="12:18" x14ac:dyDescent="0.2">
      <c r="L839" s="27"/>
      <c r="M839" s="27"/>
      <c r="N839" s="27"/>
      <c r="O839" s="27"/>
      <c r="P839" s="27"/>
      <c r="Q839" s="27"/>
      <c r="R839" s="27"/>
    </row>
    <row r="840" spans="12:18" x14ac:dyDescent="0.2">
      <c r="L840" s="27"/>
      <c r="M840" s="27"/>
      <c r="N840" s="27"/>
      <c r="O840" s="27"/>
      <c r="P840" s="27"/>
      <c r="Q840" s="27"/>
      <c r="R840" s="27"/>
    </row>
    <row r="841" spans="12:18" x14ac:dyDescent="0.2">
      <c r="L841" s="27"/>
      <c r="M841" s="27"/>
      <c r="N841" s="27"/>
      <c r="O841" s="27"/>
      <c r="P841" s="27"/>
      <c r="Q841" s="27"/>
      <c r="R841" s="27"/>
    </row>
    <row r="842" spans="12:18" x14ac:dyDescent="0.2">
      <c r="L842" s="27"/>
      <c r="M842" s="27"/>
      <c r="N842" s="27"/>
      <c r="O842" s="27"/>
      <c r="P842" s="27"/>
      <c r="Q842" s="27"/>
      <c r="R842" s="27"/>
    </row>
    <row r="843" spans="12:18" x14ac:dyDescent="0.2">
      <c r="L843" s="27"/>
      <c r="M843" s="27"/>
      <c r="N843" s="27"/>
      <c r="O843" s="27"/>
      <c r="P843" s="27"/>
      <c r="Q843" s="27"/>
      <c r="R843" s="27"/>
    </row>
    <row r="844" spans="12:18" x14ac:dyDescent="0.2">
      <c r="L844" s="27"/>
      <c r="M844" s="27"/>
      <c r="N844" s="27"/>
      <c r="O844" s="27"/>
      <c r="P844" s="27"/>
      <c r="Q844" s="27"/>
      <c r="R844" s="27"/>
    </row>
    <row r="845" spans="12:18" x14ac:dyDescent="0.2">
      <c r="L845" s="27"/>
      <c r="M845" s="27"/>
      <c r="N845" s="27"/>
      <c r="O845" s="27"/>
      <c r="P845" s="27"/>
      <c r="Q845" s="27"/>
      <c r="R845" s="27"/>
    </row>
    <row r="846" spans="12:18" x14ac:dyDescent="0.2">
      <c r="L846" s="27"/>
      <c r="M846" s="27"/>
      <c r="N846" s="27"/>
      <c r="O846" s="27"/>
      <c r="P846" s="27"/>
      <c r="Q846" s="27"/>
      <c r="R846" s="27"/>
    </row>
    <row r="847" spans="12:18" x14ac:dyDescent="0.2">
      <c r="L847" s="27"/>
      <c r="M847" s="27"/>
      <c r="N847" s="27"/>
      <c r="O847" s="27"/>
      <c r="P847" s="27"/>
      <c r="Q847" s="27"/>
      <c r="R847" s="27"/>
    </row>
    <row r="848" spans="12:18" x14ac:dyDescent="0.2">
      <c r="L848" s="27"/>
      <c r="M848" s="27"/>
      <c r="N848" s="27"/>
      <c r="O848" s="27"/>
      <c r="P848" s="27"/>
      <c r="Q848" s="27"/>
      <c r="R848" s="27"/>
    </row>
    <row r="849" spans="12:18" x14ac:dyDescent="0.2">
      <c r="L849" s="27"/>
      <c r="M849" s="27"/>
      <c r="N849" s="27"/>
      <c r="O849" s="27"/>
      <c r="P849" s="27"/>
      <c r="Q849" s="27"/>
      <c r="R849" s="27"/>
    </row>
    <row r="850" spans="12:18" x14ac:dyDescent="0.2">
      <c r="L850" s="27"/>
      <c r="M850" s="27"/>
      <c r="N850" s="27"/>
      <c r="O850" s="27"/>
      <c r="P850" s="27"/>
      <c r="Q850" s="27"/>
      <c r="R850" s="27"/>
    </row>
    <row r="851" spans="12:18" x14ac:dyDescent="0.2">
      <c r="L851" s="27"/>
      <c r="M851" s="27"/>
      <c r="N851" s="27"/>
      <c r="O851" s="27"/>
      <c r="P851" s="27"/>
      <c r="Q851" s="27"/>
      <c r="R851" s="27"/>
    </row>
    <row r="852" spans="12:18" x14ac:dyDescent="0.2">
      <c r="L852" s="27"/>
      <c r="M852" s="27"/>
      <c r="N852" s="27"/>
      <c r="O852" s="27"/>
      <c r="P852" s="27"/>
      <c r="Q852" s="27"/>
      <c r="R852" s="27"/>
    </row>
    <row r="853" spans="12:18" x14ac:dyDescent="0.2">
      <c r="L853" s="27"/>
      <c r="M853" s="27"/>
      <c r="N853" s="27"/>
      <c r="O853" s="27"/>
      <c r="P853" s="27"/>
      <c r="Q853" s="27"/>
      <c r="R853" s="27"/>
    </row>
    <row r="854" spans="12:18" x14ac:dyDescent="0.2">
      <c r="L854" s="27"/>
      <c r="M854" s="27"/>
      <c r="N854" s="27"/>
      <c r="O854" s="27"/>
      <c r="P854" s="27"/>
      <c r="Q854" s="27"/>
      <c r="R854" s="27"/>
    </row>
    <row r="855" spans="12:18" x14ac:dyDescent="0.2">
      <c r="L855" s="27"/>
      <c r="M855" s="27"/>
      <c r="N855" s="27"/>
      <c r="O855" s="27"/>
      <c r="P855" s="27"/>
      <c r="Q855" s="27"/>
      <c r="R855" s="27"/>
    </row>
    <row r="856" spans="12:18" x14ac:dyDescent="0.2">
      <c r="L856" s="27"/>
      <c r="M856" s="27"/>
      <c r="N856" s="27"/>
      <c r="O856" s="27"/>
      <c r="P856" s="27"/>
      <c r="Q856" s="27"/>
      <c r="R856" s="27"/>
    </row>
    <row r="857" spans="12:18" x14ac:dyDescent="0.2">
      <c r="L857" s="27"/>
      <c r="M857" s="27"/>
      <c r="N857" s="27"/>
      <c r="O857" s="27"/>
      <c r="P857" s="27"/>
      <c r="Q857" s="27"/>
      <c r="R857" s="27"/>
    </row>
    <row r="858" spans="12:18" x14ac:dyDescent="0.2">
      <c r="L858" s="27"/>
      <c r="M858" s="27"/>
      <c r="N858" s="27"/>
      <c r="O858" s="27"/>
      <c r="P858" s="27"/>
      <c r="Q858" s="27"/>
      <c r="R858" s="27"/>
    </row>
    <row r="859" spans="12:18" x14ac:dyDescent="0.2">
      <c r="L859" s="27"/>
      <c r="M859" s="27"/>
      <c r="N859" s="27"/>
      <c r="O859" s="27"/>
      <c r="P859" s="27"/>
      <c r="Q859" s="27"/>
      <c r="R859" s="27"/>
    </row>
    <row r="860" spans="12:18" x14ac:dyDescent="0.2">
      <c r="L860" s="27"/>
      <c r="M860" s="27"/>
      <c r="N860" s="27"/>
      <c r="O860" s="27"/>
      <c r="P860" s="27"/>
      <c r="Q860" s="27"/>
      <c r="R860" s="27"/>
    </row>
    <row r="861" spans="12:18" x14ac:dyDescent="0.2">
      <c r="L861" s="27"/>
      <c r="M861" s="27"/>
      <c r="N861" s="27"/>
      <c r="O861" s="27"/>
      <c r="P861" s="27"/>
      <c r="Q861" s="27"/>
      <c r="R861" s="27"/>
    </row>
    <row r="862" spans="12:18" x14ac:dyDescent="0.2">
      <c r="L862" s="27"/>
      <c r="M862" s="27"/>
      <c r="N862" s="27"/>
      <c r="O862" s="27"/>
      <c r="P862" s="27"/>
      <c r="Q862" s="27"/>
      <c r="R862" s="27"/>
    </row>
    <row r="863" spans="12:18" x14ac:dyDescent="0.2">
      <c r="L863" s="27"/>
      <c r="M863" s="27"/>
      <c r="N863" s="27"/>
      <c r="O863" s="27"/>
      <c r="P863" s="27"/>
      <c r="Q863" s="27"/>
      <c r="R863" s="27"/>
    </row>
    <row r="864" spans="12:18" x14ac:dyDescent="0.2">
      <c r="L864" s="27"/>
      <c r="M864" s="27"/>
      <c r="N864" s="27"/>
      <c r="O864" s="27"/>
      <c r="P864" s="27"/>
      <c r="Q864" s="27"/>
      <c r="R864" s="27"/>
    </row>
    <row r="865" spans="12:18" x14ac:dyDescent="0.2">
      <c r="L865" s="27"/>
      <c r="M865" s="27"/>
      <c r="N865" s="27"/>
      <c r="O865" s="27"/>
      <c r="P865" s="27"/>
      <c r="Q865" s="27"/>
      <c r="R865" s="27"/>
    </row>
    <row r="866" spans="12:18" x14ac:dyDescent="0.2">
      <c r="L866" s="27"/>
      <c r="M866" s="27"/>
      <c r="N866" s="27"/>
      <c r="O866" s="27"/>
      <c r="P866" s="27"/>
      <c r="Q866" s="27"/>
      <c r="R866" s="27"/>
    </row>
    <row r="867" spans="12:18" x14ac:dyDescent="0.2">
      <c r="L867" s="27"/>
      <c r="M867" s="27"/>
      <c r="N867" s="27"/>
      <c r="O867" s="27"/>
      <c r="P867" s="27"/>
      <c r="Q867" s="27"/>
      <c r="R867" s="27"/>
    </row>
    <row r="868" spans="12:18" x14ac:dyDescent="0.2">
      <c r="L868" s="27"/>
      <c r="M868" s="27"/>
      <c r="N868" s="27"/>
      <c r="O868" s="27"/>
      <c r="P868" s="27"/>
      <c r="Q868" s="27"/>
      <c r="R868" s="27"/>
    </row>
    <row r="869" spans="12:18" x14ac:dyDescent="0.2">
      <c r="L869" s="27"/>
      <c r="M869" s="27"/>
      <c r="N869" s="27"/>
      <c r="O869" s="27"/>
      <c r="P869" s="27"/>
      <c r="Q869" s="27"/>
      <c r="R869" s="27"/>
    </row>
    <row r="870" spans="12:18" x14ac:dyDescent="0.2">
      <c r="L870" s="27"/>
      <c r="M870" s="27"/>
      <c r="N870" s="27"/>
      <c r="O870" s="27"/>
      <c r="P870" s="27"/>
      <c r="Q870" s="27"/>
      <c r="R870" s="27"/>
    </row>
    <row r="871" spans="12:18" x14ac:dyDescent="0.2">
      <c r="L871" s="27"/>
      <c r="M871" s="27"/>
      <c r="N871" s="27"/>
      <c r="O871" s="27"/>
      <c r="P871" s="27"/>
      <c r="Q871" s="27"/>
      <c r="R871" s="27"/>
    </row>
    <row r="872" spans="12:18" x14ac:dyDescent="0.2">
      <c r="L872" s="27"/>
      <c r="M872" s="27"/>
      <c r="N872" s="27"/>
      <c r="O872" s="27"/>
      <c r="P872" s="27"/>
      <c r="Q872" s="27"/>
      <c r="R872" s="27"/>
    </row>
    <row r="873" spans="12:18" x14ac:dyDescent="0.2">
      <c r="L873" s="27"/>
      <c r="M873" s="27"/>
      <c r="N873" s="27"/>
      <c r="O873" s="27"/>
      <c r="P873" s="27"/>
      <c r="Q873" s="27"/>
      <c r="R873" s="27"/>
    </row>
    <row r="874" spans="12:18" x14ac:dyDescent="0.2">
      <c r="L874" s="27"/>
      <c r="M874" s="27"/>
      <c r="N874" s="27"/>
      <c r="O874" s="27"/>
      <c r="P874" s="27"/>
      <c r="Q874" s="27"/>
      <c r="R874" s="27"/>
    </row>
    <row r="875" spans="12:18" x14ac:dyDescent="0.2">
      <c r="L875" s="27"/>
      <c r="M875" s="27"/>
      <c r="N875" s="27"/>
      <c r="O875" s="27"/>
      <c r="P875" s="27"/>
      <c r="Q875" s="27"/>
      <c r="R875" s="27"/>
    </row>
    <row r="876" spans="12:18" x14ac:dyDescent="0.2">
      <c r="L876" s="27"/>
      <c r="M876" s="27"/>
      <c r="N876" s="27"/>
      <c r="O876" s="27"/>
      <c r="P876" s="27"/>
      <c r="Q876" s="27"/>
      <c r="R876" s="27"/>
    </row>
    <row r="877" spans="12:18" x14ac:dyDescent="0.2">
      <c r="L877" s="27"/>
      <c r="M877" s="27"/>
      <c r="N877" s="27"/>
      <c r="O877" s="27"/>
      <c r="P877" s="27"/>
      <c r="Q877" s="27"/>
      <c r="R877" s="27"/>
    </row>
    <row r="878" spans="12:18" x14ac:dyDescent="0.2">
      <c r="L878" s="27"/>
      <c r="M878" s="27"/>
      <c r="N878" s="27"/>
      <c r="O878" s="27"/>
      <c r="P878" s="27"/>
      <c r="Q878" s="27"/>
      <c r="R878" s="27"/>
    </row>
    <row r="879" spans="12:18" x14ac:dyDescent="0.2">
      <c r="L879" s="27"/>
      <c r="M879" s="27"/>
      <c r="N879" s="27"/>
      <c r="O879" s="27"/>
      <c r="P879" s="27"/>
      <c r="Q879" s="27"/>
      <c r="R879" s="27"/>
    </row>
    <row r="880" spans="12:18" x14ac:dyDescent="0.2">
      <c r="L880" s="27"/>
      <c r="M880" s="27"/>
      <c r="N880" s="27"/>
      <c r="O880" s="27"/>
      <c r="P880" s="27"/>
      <c r="Q880" s="27"/>
      <c r="R880" s="27"/>
    </row>
    <row r="881" spans="12:18" x14ac:dyDescent="0.2">
      <c r="L881" s="27"/>
      <c r="M881" s="27"/>
      <c r="N881" s="27"/>
      <c r="O881" s="27"/>
      <c r="P881" s="27"/>
      <c r="Q881" s="27"/>
      <c r="R881" s="27"/>
    </row>
    <row r="882" spans="12:18" x14ac:dyDescent="0.2">
      <c r="L882" s="27"/>
      <c r="M882" s="27"/>
      <c r="N882" s="27"/>
      <c r="O882" s="27"/>
      <c r="P882" s="27"/>
      <c r="Q882" s="27"/>
      <c r="R882" s="27"/>
    </row>
    <row r="883" spans="12:18" x14ac:dyDescent="0.2">
      <c r="L883" s="27"/>
      <c r="M883" s="27"/>
      <c r="N883" s="27"/>
      <c r="O883" s="27"/>
      <c r="P883" s="27"/>
      <c r="Q883" s="27"/>
      <c r="R883" s="27"/>
    </row>
    <row r="884" spans="12:18" x14ac:dyDescent="0.2">
      <c r="L884" s="27"/>
      <c r="M884" s="27"/>
      <c r="N884" s="27"/>
      <c r="O884" s="27"/>
      <c r="P884" s="27"/>
      <c r="Q884" s="27"/>
      <c r="R884" s="27"/>
    </row>
    <row r="885" spans="12:18" x14ac:dyDescent="0.2">
      <c r="L885" s="27"/>
      <c r="M885" s="27"/>
      <c r="N885" s="27"/>
      <c r="O885" s="27"/>
      <c r="P885" s="27"/>
      <c r="Q885" s="27"/>
      <c r="R885" s="27"/>
    </row>
    <row r="886" spans="12:18" x14ac:dyDescent="0.2">
      <c r="L886" s="27"/>
      <c r="M886" s="27"/>
      <c r="N886" s="27"/>
      <c r="O886" s="27"/>
      <c r="P886" s="27"/>
      <c r="Q886" s="27"/>
      <c r="R886" s="27"/>
    </row>
    <row r="887" spans="12:18" x14ac:dyDescent="0.2">
      <c r="L887" s="27"/>
      <c r="M887" s="27"/>
      <c r="N887" s="27"/>
      <c r="O887" s="27"/>
      <c r="P887" s="27"/>
      <c r="Q887" s="27"/>
      <c r="R887" s="27"/>
    </row>
    <row r="888" spans="12:18" x14ac:dyDescent="0.2">
      <c r="L888" s="27"/>
      <c r="M888" s="27"/>
      <c r="N888" s="27"/>
      <c r="O888" s="27"/>
      <c r="P888" s="27"/>
      <c r="Q888" s="27"/>
      <c r="R888" s="27"/>
    </row>
    <row r="889" spans="12:18" x14ac:dyDescent="0.2">
      <c r="L889" s="27"/>
      <c r="M889" s="27"/>
      <c r="N889" s="27"/>
      <c r="O889" s="27"/>
      <c r="P889" s="27"/>
      <c r="Q889" s="27"/>
      <c r="R889" s="27"/>
    </row>
    <row r="890" spans="12:18" x14ac:dyDescent="0.2">
      <c r="L890" s="27"/>
      <c r="M890" s="27"/>
      <c r="N890" s="27"/>
      <c r="O890" s="27"/>
      <c r="P890" s="27"/>
      <c r="Q890" s="27"/>
      <c r="R890" s="27"/>
    </row>
    <row r="891" spans="12:18" x14ac:dyDescent="0.2">
      <c r="L891" s="27"/>
      <c r="M891" s="27"/>
      <c r="N891" s="27"/>
      <c r="O891" s="27"/>
      <c r="P891" s="27"/>
      <c r="Q891" s="27"/>
      <c r="R891" s="27"/>
    </row>
    <row r="892" spans="12:18" x14ac:dyDescent="0.2">
      <c r="L892" s="27"/>
      <c r="M892" s="27"/>
      <c r="N892" s="27"/>
      <c r="O892" s="27"/>
      <c r="P892" s="27"/>
      <c r="Q892" s="27"/>
      <c r="R892" s="27"/>
    </row>
    <row r="893" spans="12:18" x14ac:dyDescent="0.2">
      <c r="L893" s="27"/>
      <c r="M893" s="27"/>
      <c r="N893" s="27"/>
      <c r="O893" s="27"/>
      <c r="P893" s="27"/>
      <c r="Q893" s="27"/>
      <c r="R893" s="27"/>
    </row>
    <row r="894" spans="12:18" x14ac:dyDescent="0.2">
      <c r="L894" s="27"/>
      <c r="M894" s="27"/>
      <c r="N894" s="27"/>
      <c r="O894" s="27"/>
      <c r="P894" s="27"/>
      <c r="Q894" s="27"/>
      <c r="R894" s="27"/>
    </row>
    <row r="895" spans="12:18" x14ac:dyDescent="0.2">
      <c r="L895" s="27"/>
      <c r="M895" s="27"/>
      <c r="N895" s="27"/>
      <c r="O895" s="27"/>
      <c r="P895" s="27"/>
      <c r="Q895" s="27"/>
      <c r="R895" s="27"/>
    </row>
    <row r="896" spans="12:18" x14ac:dyDescent="0.2">
      <c r="L896" s="27"/>
      <c r="M896" s="27"/>
      <c r="N896" s="27"/>
      <c r="O896" s="27"/>
      <c r="P896" s="27"/>
      <c r="Q896" s="27"/>
      <c r="R896" s="27"/>
    </row>
    <row r="897" spans="12:18" x14ac:dyDescent="0.2">
      <c r="L897" s="27"/>
      <c r="M897" s="27"/>
      <c r="N897" s="27"/>
      <c r="O897" s="27"/>
      <c r="P897" s="27"/>
      <c r="Q897" s="27"/>
      <c r="R897" s="27"/>
    </row>
    <row r="898" spans="12:18" x14ac:dyDescent="0.2">
      <c r="L898" s="27"/>
      <c r="M898" s="27"/>
      <c r="N898" s="27"/>
      <c r="O898" s="27"/>
      <c r="P898" s="27"/>
      <c r="Q898" s="27"/>
      <c r="R898" s="27"/>
    </row>
    <row r="899" spans="12:18" x14ac:dyDescent="0.2">
      <c r="L899" s="27"/>
      <c r="M899" s="27"/>
      <c r="N899" s="27"/>
      <c r="O899" s="27"/>
      <c r="P899" s="27"/>
      <c r="Q899" s="27"/>
      <c r="R899" s="27"/>
    </row>
    <row r="900" spans="12:18" x14ac:dyDescent="0.2">
      <c r="L900" s="27"/>
      <c r="M900" s="27"/>
      <c r="N900" s="27"/>
      <c r="O900" s="27"/>
      <c r="P900" s="27"/>
      <c r="Q900" s="27"/>
      <c r="R900" s="27"/>
    </row>
    <row r="901" spans="12:18" x14ac:dyDescent="0.2">
      <c r="L901" s="27"/>
      <c r="M901" s="27"/>
      <c r="N901" s="27"/>
      <c r="O901" s="27"/>
      <c r="P901" s="27"/>
      <c r="Q901" s="27"/>
      <c r="R901" s="27"/>
    </row>
    <row r="902" spans="12:18" x14ac:dyDescent="0.2">
      <c r="L902" s="27"/>
      <c r="M902" s="27"/>
      <c r="N902" s="27"/>
      <c r="O902" s="27"/>
      <c r="P902" s="27"/>
      <c r="Q902" s="27"/>
      <c r="R902" s="27"/>
    </row>
    <row r="903" spans="12:18" x14ac:dyDescent="0.2">
      <c r="L903" s="27"/>
      <c r="M903" s="27"/>
      <c r="N903" s="27"/>
      <c r="O903" s="27"/>
      <c r="P903" s="27"/>
      <c r="Q903" s="27"/>
      <c r="R903" s="27"/>
    </row>
    <row r="904" spans="12:18" x14ac:dyDescent="0.2">
      <c r="L904" s="27"/>
      <c r="M904" s="27"/>
      <c r="N904" s="27"/>
      <c r="O904" s="27"/>
      <c r="P904" s="27"/>
      <c r="Q904" s="27"/>
      <c r="R904" s="27"/>
    </row>
    <row r="905" spans="12:18" x14ac:dyDescent="0.2">
      <c r="L905" s="27"/>
      <c r="M905" s="27"/>
      <c r="N905" s="27"/>
      <c r="O905" s="27"/>
      <c r="P905" s="27"/>
      <c r="Q905" s="27"/>
      <c r="R905" s="27"/>
    </row>
    <row r="906" spans="12:18" x14ac:dyDescent="0.2">
      <c r="L906" s="27"/>
      <c r="M906" s="27"/>
      <c r="N906" s="27"/>
      <c r="O906" s="27"/>
      <c r="P906" s="27"/>
      <c r="Q906" s="27"/>
      <c r="R906" s="27"/>
    </row>
    <row r="907" spans="12:18" x14ac:dyDescent="0.2">
      <c r="L907" s="27"/>
      <c r="M907" s="27"/>
      <c r="N907" s="27"/>
      <c r="O907" s="27"/>
      <c r="P907" s="27"/>
      <c r="Q907" s="27"/>
      <c r="R907" s="27"/>
    </row>
    <row r="908" spans="12:18" x14ac:dyDescent="0.2">
      <c r="L908" s="27"/>
      <c r="M908" s="27"/>
      <c r="N908" s="27"/>
      <c r="O908" s="27"/>
      <c r="P908" s="27"/>
      <c r="Q908" s="27"/>
      <c r="R908" s="27"/>
    </row>
    <row r="909" spans="12:18" x14ac:dyDescent="0.2">
      <c r="L909" s="27"/>
      <c r="M909" s="27"/>
      <c r="N909" s="27"/>
      <c r="O909" s="27"/>
      <c r="P909" s="27"/>
      <c r="Q909" s="27"/>
      <c r="R909" s="27"/>
    </row>
    <row r="910" spans="12:18" x14ac:dyDescent="0.2">
      <c r="L910" s="27"/>
      <c r="M910" s="27"/>
      <c r="N910" s="27"/>
      <c r="O910" s="27"/>
      <c r="P910" s="27"/>
      <c r="Q910" s="27"/>
      <c r="R910" s="27"/>
    </row>
    <row r="911" spans="12:18" x14ac:dyDescent="0.2">
      <c r="L911" s="27"/>
      <c r="M911" s="27"/>
      <c r="N911" s="27"/>
      <c r="O911" s="27"/>
      <c r="P911" s="27"/>
      <c r="Q911" s="27"/>
      <c r="R911" s="27"/>
    </row>
    <row r="912" spans="12:18" x14ac:dyDescent="0.2">
      <c r="L912" s="27"/>
      <c r="M912" s="27"/>
      <c r="N912" s="27"/>
      <c r="O912" s="27"/>
      <c r="P912" s="27"/>
      <c r="Q912" s="27"/>
      <c r="R912" s="27"/>
    </row>
    <row r="913" spans="12:18" x14ac:dyDescent="0.2">
      <c r="L913" s="27"/>
      <c r="M913" s="27"/>
      <c r="N913" s="27"/>
      <c r="O913" s="27"/>
      <c r="P913" s="27"/>
      <c r="Q913" s="27"/>
      <c r="R913" s="27"/>
    </row>
    <row r="914" spans="12:18" x14ac:dyDescent="0.2">
      <c r="L914" s="27"/>
      <c r="M914" s="27"/>
      <c r="N914" s="27"/>
      <c r="O914" s="27"/>
      <c r="P914" s="27"/>
      <c r="Q914" s="27"/>
      <c r="R914" s="27"/>
    </row>
    <row r="915" spans="12:18" x14ac:dyDescent="0.2">
      <c r="L915" s="27"/>
      <c r="M915" s="27"/>
      <c r="N915" s="27"/>
      <c r="O915" s="27"/>
      <c r="P915" s="27"/>
      <c r="Q915" s="27"/>
      <c r="R915" s="27"/>
    </row>
    <row r="916" spans="12:18" x14ac:dyDescent="0.2">
      <c r="L916" s="27"/>
      <c r="M916" s="27"/>
      <c r="N916" s="27"/>
      <c r="O916" s="27"/>
      <c r="P916" s="27"/>
      <c r="Q916" s="27"/>
      <c r="R916" s="27"/>
    </row>
    <row r="917" spans="12:18" x14ac:dyDescent="0.2">
      <c r="L917" s="27"/>
      <c r="M917" s="27"/>
      <c r="N917" s="27"/>
      <c r="O917" s="27"/>
      <c r="P917" s="27"/>
      <c r="Q917" s="27"/>
      <c r="R917" s="27"/>
    </row>
    <row r="918" spans="12:18" x14ac:dyDescent="0.2">
      <c r="L918" s="27"/>
      <c r="M918" s="27"/>
      <c r="N918" s="27"/>
      <c r="O918" s="27"/>
      <c r="P918" s="27"/>
      <c r="Q918" s="27"/>
      <c r="R918" s="27"/>
    </row>
    <row r="919" spans="12:18" x14ac:dyDescent="0.2">
      <c r="L919" s="27"/>
      <c r="M919" s="27"/>
      <c r="N919" s="27"/>
      <c r="O919" s="27"/>
      <c r="P919" s="27"/>
      <c r="Q919" s="27"/>
      <c r="R919" s="27"/>
    </row>
    <row r="920" spans="12:18" x14ac:dyDescent="0.2">
      <c r="L920" s="27"/>
      <c r="M920" s="27"/>
      <c r="N920" s="27"/>
      <c r="O920" s="27"/>
      <c r="P920" s="27"/>
      <c r="Q920" s="27"/>
      <c r="R920" s="27"/>
    </row>
    <row r="921" spans="12:18" x14ac:dyDescent="0.2">
      <c r="L921" s="27"/>
      <c r="M921" s="27"/>
      <c r="N921" s="27"/>
      <c r="O921" s="27"/>
      <c r="P921" s="27"/>
      <c r="Q921" s="27"/>
      <c r="R921" s="27"/>
    </row>
    <row r="922" spans="12:18" x14ac:dyDescent="0.2">
      <c r="L922" s="27"/>
      <c r="M922" s="27"/>
      <c r="N922" s="27"/>
      <c r="O922" s="27"/>
      <c r="P922" s="27"/>
      <c r="Q922" s="27"/>
      <c r="R922" s="27"/>
    </row>
    <row r="923" spans="12:18" x14ac:dyDescent="0.2">
      <c r="L923" s="27"/>
      <c r="M923" s="27"/>
      <c r="N923" s="27"/>
      <c r="O923" s="27"/>
      <c r="P923" s="27"/>
      <c r="Q923" s="27"/>
      <c r="R923" s="27"/>
    </row>
    <row r="924" spans="12:18" x14ac:dyDescent="0.2">
      <c r="L924" s="27"/>
      <c r="M924" s="27"/>
      <c r="N924" s="27"/>
      <c r="O924" s="27"/>
      <c r="P924" s="27"/>
      <c r="Q924" s="27"/>
      <c r="R924" s="27"/>
    </row>
    <row r="925" spans="12:18" x14ac:dyDescent="0.2">
      <c r="L925" s="27"/>
      <c r="M925" s="27"/>
      <c r="N925" s="27"/>
      <c r="O925" s="27"/>
      <c r="P925" s="27"/>
      <c r="Q925" s="27"/>
      <c r="R925" s="27"/>
    </row>
    <row r="926" spans="12:18" x14ac:dyDescent="0.2">
      <c r="L926" s="27"/>
      <c r="M926" s="27"/>
      <c r="N926" s="27"/>
      <c r="O926" s="27"/>
      <c r="P926" s="27"/>
      <c r="Q926" s="27"/>
      <c r="R926" s="27"/>
    </row>
    <row r="927" spans="12:18" x14ac:dyDescent="0.2">
      <c r="L927" s="27"/>
      <c r="M927" s="27"/>
      <c r="N927" s="27"/>
      <c r="O927" s="27"/>
      <c r="P927" s="27"/>
      <c r="Q927" s="27"/>
      <c r="R927" s="27"/>
    </row>
    <row r="928" spans="12:18" x14ac:dyDescent="0.2">
      <c r="L928" s="27"/>
      <c r="M928" s="27"/>
      <c r="N928" s="27"/>
      <c r="O928" s="27"/>
      <c r="P928" s="27"/>
      <c r="Q928" s="27"/>
      <c r="R928" s="27"/>
    </row>
    <row r="929" spans="12:18" x14ac:dyDescent="0.2">
      <c r="L929" s="27"/>
      <c r="M929" s="27"/>
      <c r="N929" s="27"/>
      <c r="O929" s="27"/>
      <c r="P929" s="27"/>
      <c r="Q929" s="27"/>
      <c r="R929" s="27"/>
    </row>
    <row r="930" spans="12:18" x14ac:dyDescent="0.2">
      <c r="L930" s="27"/>
      <c r="M930" s="27"/>
      <c r="N930" s="27"/>
      <c r="O930" s="27"/>
      <c r="P930" s="27"/>
      <c r="Q930" s="27"/>
      <c r="R930" s="27"/>
    </row>
    <row r="931" spans="12:18" x14ac:dyDescent="0.2">
      <c r="L931" s="27"/>
      <c r="M931" s="27"/>
      <c r="N931" s="27"/>
      <c r="O931" s="27"/>
      <c r="P931" s="27"/>
      <c r="Q931" s="27"/>
      <c r="R931" s="27"/>
    </row>
    <row r="932" spans="12:18" x14ac:dyDescent="0.2">
      <c r="L932" s="27"/>
      <c r="M932" s="27"/>
      <c r="N932" s="27"/>
      <c r="O932" s="27"/>
      <c r="P932" s="27"/>
      <c r="Q932" s="27"/>
      <c r="R932" s="27"/>
    </row>
    <row r="933" spans="12:18" x14ac:dyDescent="0.2">
      <c r="L933" s="27"/>
      <c r="M933" s="27"/>
      <c r="N933" s="27"/>
      <c r="O933" s="27"/>
      <c r="P933" s="27"/>
      <c r="Q933" s="27"/>
      <c r="R933" s="27"/>
    </row>
    <row r="934" spans="12:18" x14ac:dyDescent="0.2">
      <c r="L934" s="27"/>
      <c r="M934" s="27"/>
      <c r="N934" s="27"/>
      <c r="O934" s="27"/>
      <c r="P934" s="27"/>
      <c r="Q934" s="27"/>
      <c r="R934" s="27"/>
    </row>
    <row r="935" spans="12:18" x14ac:dyDescent="0.2">
      <c r="L935" s="27"/>
      <c r="M935" s="27"/>
      <c r="N935" s="27"/>
      <c r="O935" s="27"/>
      <c r="P935" s="27"/>
      <c r="Q935" s="27"/>
      <c r="R935" s="27"/>
    </row>
    <row r="936" spans="12:18" x14ac:dyDescent="0.2">
      <c r="L936" s="27"/>
      <c r="M936" s="27"/>
      <c r="N936" s="27"/>
      <c r="O936" s="27"/>
      <c r="P936" s="27"/>
      <c r="Q936" s="27"/>
      <c r="R936" s="27"/>
    </row>
    <row r="937" spans="12:18" x14ac:dyDescent="0.2">
      <c r="L937" s="27"/>
      <c r="M937" s="27"/>
      <c r="N937" s="27"/>
      <c r="O937" s="27"/>
      <c r="P937" s="27"/>
      <c r="Q937" s="27"/>
      <c r="R937" s="27"/>
    </row>
    <row r="938" spans="12:18" x14ac:dyDescent="0.2">
      <c r="L938" s="27"/>
      <c r="M938" s="27"/>
      <c r="N938" s="27"/>
      <c r="O938" s="27"/>
      <c r="P938" s="27"/>
      <c r="Q938" s="27"/>
      <c r="R938" s="27"/>
    </row>
    <row r="939" spans="12:18" x14ac:dyDescent="0.2">
      <c r="L939" s="27"/>
      <c r="M939" s="27"/>
      <c r="N939" s="27"/>
      <c r="O939" s="27"/>
      <c r="P939" s="27"/>
      <c r="Q939" s="27"/>
      <c r="R939" s="27"/>
    </row>
    <row r="940" spans="12:18" x14ac:dyDescent="0.2">
      <c r="L940" s="27"/>
      <c r="M940" s="27"/>
      <c r="N940" s="27"/>
      <c r="O940" s="27"/>
      <c r="P940" s="27"/>
      <c r="Q940" s="27"/>
      <c r="R940" s="27"/>
    </row>
    <row r="941" spans="12:18" x14ac:dyDescent="0.2">
      <c r="L941" s="27"/>
      <c r="M941" s="27"/>
      <c r="N941" s="27"/>
      <c r="O941" s="27"/>
      <c r="P941" s="27"/>
      <c r="Q941" s="27"/>
      <c r="R941" s="27"/>
    </row>
    <row r="942" spans="12:18" x14ac:dyDescent="0.2">
      <c r="L942" s="27"/>
      <c r="M942" s="27"/>
      <c r="N942" s="27"/>
      <c r="O942" s="27"/>
      <c r="P942" s="27"/>
      <c r="Q942" s="27"/>
      <c r="R942" s="27"/>
    </row>
    <row r="943" spans="12:18" x14ac:dyDescent="0.2">
      <c r="L943" s="27"/>
      <c r="M943" s="27"/>
      <c r="N943" s="27"/>
      <c r="O943" s="27"/>
      <c r="P943" s="27"/>
      <c r="Q943" s="27"/>
      <c r="R943" s="27"/>
    </row>
    <row r="944" spans="12:18" x14ac:dyDescent="0.2">
      <c r="L944" s="27"/>
      <c r="M944" s="27"/>
      <c r="N944" s="27"/>
      <c r="O944" s="27"/>
      <c r="P944" s="27"/>
      <c r="Q944" s="27"/>
      <c r="R944" s="27"/>
    </row>
    <row r="945" spans="12:18" x14ac:dyDescent="0.2">
      <c r="L945" s="27"/>
      <c r="M945" s="27"/>
      <c r="N945" s="27"/>
      <c r="O945" s="27"/>
      <c r="P945" s="27"/>
      <c r="Q945" s="27"/>
      <c r="R945" s="27"/>
    </row>
    <row r="946" spans="12:18" x14ac:dyDescent="0.2">
      <c r="L946" s="27"/>
      <c r="M946" s="27"/>
      <c r="N946" s="27"/>
      <c r="O946" s="27"/>
      <c r="P946" s="27"/>
      <c r="Q946" s="27"/>
      <c r="R946" s="27"/>
    </row>
    <row r="947" spans="12:18" x14ac:dyDescent="0.2">
      <c r="L947" s="27"/>
      <c r="M947" s="27"/>
      <c r="N947" s="27"/>
      <c r="O947" s="27"/>
      <c r="P947" s="27"/>
      <c r="Q947" s="27"/>
      <c r="R947" s="27"/>
    </row>
    <row r="948" spans="12:18" x14ac:dyDescent="0.2">
      <c r="L948" s="27"/>
      <c r="M948" s="27"/>
      <c r="N948" s="27"/>
      <c r="O948" s="27"/>
      <c r="P948" s="27"/>
      <c r="Q948" s="27"/>
      <c r="R948" s="27"/>
    </row>
    <row r="949" spans="12:18" x14ac:dyDescent="0.2">
      <c r="L949" s="27"/>
      <c r="M949" s="27"/>
      <c r="N949" s="27"/>
      <c r="O949" s="27"/>
      <c r="P949" s="27"/>
      <c r="Q949" s="27"/>
      <c r="R949" s="27"/>
    </row>
  </sheetData>
  <autoFilter ref="A2:AR578" xr:uid="{9A0C9F9F-49F0-449A-9BE9-5A9F2EBB5189}"/>
  <mergeCells count="5">
    <mergeCell ref="AK1:AN1"/>
    <mergeCell ref="AO1:AR1"/>
    <mergeCell ref="AD1:AJ1"/>
    <mergeCell ref="AB1:AC1"/>
    <mergeCell ref="T1:Z1"/>
  </mergeCells>
  <phoneticPr fontId="12" type="noConversion"/>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3D236-BDA7-4846-BBBD-155F91B0C800}">
  <dimension ref="A1:AA524"/>
  <sheetViews>
    <sheetView zoomScale="90" zoomScaleNormal="90" workbookViewId="0">
      <pane ySplit="2" topLeftCell="A113" activePane="bottomLeft" state="frozen"/>
      <selection pane="bottomLeft" activeCell="I136" sqref="I136"/>
    </sheetView>
  </sheetViews>
  <sheetFormatPr baseColWidth="10" defaultColWidth="10.83203125" defaultRowHeight="16" x14ac:dyDescent="0.2"/>
  <cols>
    <col min="1" max="1" width="11.83203125" customWidth="1"/>
    <col min="2" max="2" width="10.33203125" bestFit="1" customWidth="1"/>
    <col min="3" max="3" width="11.83203125" hidden="1" customWidth="1"/>
    <col min="4" max="4" width="9.5" customWidth="1"/>
    <col min="5" max="5" width="11" hidden="1" customWidth="1"/>
    <col min="6" max="6" width="8.83203125" customWidth="1"/>
    <col min="7" max="7" width="12.1640625" bestFit="1" customWidth="1"/>
    <col min="8" max="8" width="22.83203125" customWidth="1"/>
    <col min="9" max="9" width="65.1640625" bestFit="1" customWidth="1"/>
    <col min="10" max="10" width="14.1640625" bestFit="1" customWidth="1"/>
    <col min="11" max="11" width="11.6640625" bestFit="1" customWidth="1"/>
    <col min="12" max="12" width="13.6640625" bestFit="1" customWidth="1"/>
    <col min="13" max="13" width="13.5" hidden="1" customWidth="1"/>
    <col min="14" max="14" width="11.5" hidden="1" customWidth="1"/>
    <col min="15" max="15" width="17.6640625" hidden="1" customWidth="1"/>
    <col min="16" max="16" width="17.5" hidden="1" customWidth="1"/>
    <col min="17" max="17" width="7.33203125" hidden="1" customWidth="1"/>
    <col min="18" max="18" width="6.6640625" bestFit="1" customWidth="1"/>
    <col min="19" max="19" width="6.5" bestFit="1" customWidth="1"/>
    <col min="20" max="20" width="14.6640625" bestFit="1" customWidth="1"/>
    <col min="21" max="21" width="5.6640625" bestFit="1" customWidth="1"/>
    <col min="22" max="22" width="14.33203125" bestFit="1" customWidth="1"/>
    <col min="23" max="23" width="24.6640625" bestFit="1" customWidth="1"/>
    <col min="24" max="25" width="6.83203125" bestFit="1" customWidth="1"/>
    <col min="26" max="26" width="16" bestFit="1" customWidth="1"/>
    <col min="27" max="27" width="11.5" bestFit="1" customWidth="1"/>
  </cols>
  <sheetData>
    <row r="1" spans="1:27" x14ac:dyDescent="0.2">
      <c r="A1" s="1"/>
      <c r="B1" s="1"/>
      <c r="C1" s="1"/>
      <c r="D1" s="1"/>
      <c r="E1" s="2"/>
      <c r="F1" s="3"/>
      <c r="G1" s="3"/>
      <c r="H1" s="29"/>
      <c r="I1" s="3"/>
      <c r="J1" s="3"/>
      <c r="K1" s="3"/>
      <c r="L1" s="3"/>
      <c r="M1" s="3"/>
      <c r="N1" s="3"/>
      <c r="O1" s="3"/>
      <c r="P1" s="61"/>
      <c r="Q1" s="3"/>
      <c r="R1" s="62"/>
      <c r="S1" s="62"/>
      <c r="T1" s="78" t="s">
        <v>0</v>
      </c>
      <c r="U1" s="78"/>
      <c r="V1" s="78"/>
      <c r="W1" s="78"/>
      <c r="X1" s="78"/>
      <c r="Y1" s="78"/>
      <c r="Z1" s="78"/>
      <c r="AA1" s="7" t="s">
        <v>1</v>
      </c>
    </row>
    <row r="2" spans="1:27" x14ac:dyDescent="0.2">
      <c r="A2" s="1" t="s">
        <v>6</v>
      </c>
      <c r="B2" s="1" t="s">
        <v>7</v>
      </c>
      <c r="C2" s="1" t="s">
        <v>247</v>
      </c>
      <c r="D2" s="1" t="s">
        <v>9</v>
      </c>
      <c r="E2" s="2" t="s">
        <v>10</v>
      </c>
      <c r="F2" s="3" t="s">
        <v>11</v>
      </c>
      <c r="G2" s="3" t="s">
        <v>12</v>
      </c>
      <c r="H2" s="29" t="s">
        <v>13</v>
      </c>
      <c r="I2" s="3" t="s">
        <v>14</v>
      </c>
      <c r="J2" s="3" t="s">
        <v>116</v>
      </c>
      <c r="K2" s="3" t="s">
        <v>115</v>
      </c>
      <c r="L2" s="3" t="s">
        <v>15</v>
      </c>
      <c r="M2" s="3" t="s">
        <v>16</v>
      </c>
      <c r="N2" s="3" t="s">
        <v>17</v>
      </c>
      <c r="O2" s="3" t="s">
        <v>18</v>
      </c>
      <c r="P2" s="61" t="s">
        <v>19</v>
      </c>
      <c r="Q2" s="3" t="s">
        <v>20</v>
      </c>
      <c r="R2" s="62" t="s">
        <v>21</v>
      </c>
      <c r="S2" s="62" t="s">
        <v>22</v>
      </c>
      <c r="T2" s="10" t="s">
        <v>23</v>
      </c>
      <c r="U2" s="10" t="s">
        <v>24</v>
      </c>
      <c r="V2" s="10" t="s">
        <v>25</v>
      </c>
      <c r="W2" s="10" t="s">
        <v>26</v>
      </c>
      <c r="X2" s="10" t="s">
        <v>27</v>
      </c>
      <c r="Y2" s="10" t="s">
        <v>28</v>
      </c>
      <c r="Z2" s="10" t="s">
        <v>29</v>
      </c>
      <c r="AA2" s="63" t="s">
        <v>30</v>
      </c>
    </row>
    <row r="3" spans="1:27" x14ac:dyDescent="0.2">
      <c r="A3" s="35">
        <v>45571</v>
      </c>
      <c r="B3" s="22" t="s">
        <v>48</v>
      </c>
      <c r="C3" s="35">
        <v>45347</v>
      </c>
      <c r="D3" s="22"/>
      <c r="E3" s="20"/>
      <c r="F3" s="22"/>
      <c r="G3" s="22" t="s">
        <v>46</v>
      </c>
      <c r="H3" s="54"/>
      <c r="I3" s="65" t="s">
        <v>248</v>
      </c>
      <c r="J3" s="19" t="s">
        <v>121</v>
      </c>
      <c r="K3" s="22" t="s">
        <v>249</v>
      </c>
      <c r="L3" s="23">
        <v>1.2</v>
      </c>
      <c r="M3" s="17"/>
      <c r="N3" s="19"/>
      <c r="O3" s="19"/>
      <c r="P3" s="19"/>
      <c r="Q3" s="16"/>
      <c r="R3" s="23">
        <v>4.25</v>
      </c>
      <c r="S3" s="24" t="s">
        <v>53</v>
      </c>
      <c r="T3" s="25">
        <f t="shared" ref="T3:T34" si="0">IF(($AA3="W"),ROUND(($L3*$R3),2),"0.00")</f>
        <v>5.0999999999999996</v>
      </c>
      <c r="U3" s="17">
        <f t="shared" ref="U3:U34" si="1">-$L3+T3</f>
        <v>3.8999999999999995</v>
      </c>
      <c r="V3" s="23">
        <f>U3</f>
        <v>3.8999999999999995</v>
      </c>
      <c r="W3" s="20">
        <f>L3</f>
        <v>1.2</v>
      </c>
      <c r="X3" s="21">
        <f t="shared" ref="X3:X34" si="2">SUM(V3/W3)</f>
        <v>3.2499999999999996</v>
      </c>
      <c r="Y3" s="49">
        <f t="shared" ref="Y3:Y34" si="3">V3/100</f>
        <v>3.8999999999999993E-2</v>
      </c>
      <c r="Z3" s="48">
        <f t="shared" ref="Z3:Z34" si="4">V3*100</f>
        <v>389.99999999999994</v>
      </c>
      <c r="AA3" s="24" t="s">
        <v>53</v>
      </c>
    </row>
    <row r="4" spans="1:27" x14ac:dyDescent="0.2">
      <c r="A4" s="35">
        <v>45571</v>
      </c>
      <c r="B4" s="22" t="s">
        <v>48</v>
      </c>
      <c r="C4" s="35">
        <v>45347</v>
      </c>
      <c r="D4" s="22"/>
      <c r="E4" s="20"/>
      <c r="F4" s="22"/>
      <c r="G4" s="22" t="s">
        <v>46</v>
      </c>
      <c r="H4" s="54"/>
      <c r="I4" s="24" t="s">
        <v>250</v>
      </c>
      <c r="J4" s="26" t="s">
        <v>121</v>
      </c>
      <c r="K4" s="22" t="s">
        <v>249</v>
      </c>
      <c r="L4" s="27">
        <v>0.8</v>
      </c>
      <c r="M4" s="26"/>
      <c r="N4" s="26"/>
      <c r="O4" s="26"/>
      <c r="P4" s="26"/>
      <c r="Q4" s="26"/>
      <c r="R4" s="23">
        <v>9</v>
      </c>
      <c r="S4" s="24" t="s">
        <v>50</v>
      </c>
      <c r="T4" s="25" t="str">
        <f t="shared" si="0"/>
        <v>0.00</v>
      </c>
      <c r="U4" s="17">
        <f t="shared" si="1"/>
        <v>-0.8</v>
      </c>
      <c r="V4" s="23">
        <f t="shared" ref="V4:V35" si="5">U4+V3</f>
        <v>3.0999999999999996</v>
      </c>
      <c r="W4" s="20">
        <f t="shared" ref="W4:W35" si="6">L4+W3</f>
        <v>2</v>
      </c>
      <c r="X4" s="21">
        <f t="shared" si="2"/>
        <v>1.5499999999999998</v>
      </c>
      <c r="Y4" s="49">
        <f t="shared" si="3"/>
        <v>3.0999999999999996E-2</v>
      </c>
      <c r="Z4" s="48">
        <f t="shared" si="4"/>
        <v>309.99999999999994</v>
      </c>
      <c r="AA4" s="24" t="s">
        <v>50</v>
      </c>
    </row>
    <row r="5" spans="1:27" x14ac:dyDescent="0.2">
      <c r="A5" s="35">
        <v>45571</v>
      </c>
      <c r="B5" s="22" t="s">
        <v>48</v>
      </c>
      <c r="C5" s="35">
        <v>45347</v>
      </c>
      <c r="D5" s="22"/>
      <c r="E5" s="20"/>
      <c r="F5" s="22"/>
      <c r="G5" s="22" t="s">
        <v>46</v>
      </c>
      <c r="H5" s="54"/>
      <c r="I5" s="24" t="s">
        <v>251</v>
      </c>
      <c r="J5" s="26" t="s">
        <v>121</v>
      </c>
      <c r="K5" s="22" t="s">
        <v>249</v>
      </c>
      <c r="L5" s="27">
        <v>0.5</v>
      </c>
      <c r="M5" s="26"/>
      <c r="N5" s="26"/>
      <c r="O5" s="26"/>
      <c r="P5" s="26"/>
      <c r="Q5" s="26"/>
      <c r="R5" s="23">
        <v>151</v>
      </c>
      <c r="S5" s="24" t="s">
        <v>50</v>
      </c>
      <c r="T5" s="25" t="str">
        <f t="shared" si="0"/>
        <v>0.00</v>
      </c>
      <c r="U5" s="17">
        <f t="shared" si="1"/>
        <v>-0.5</v>
      </c>
      <c r="V5" s="23">
        <f t="shared" si="5"/>
        <v>2.5999999999999996</v>
      </c>
      <c r="W5" s="20">
        <f t="shared" si="6"/>
        <v>2.5</v>
      </c>
      <c r="X5" s="21">
        <f t="shared" si="2"/>
        <v>1.0399999999999998</v>
      </c>
      <c r="Y5" s="49">
        <f t="shared" si="3"/>
        <v>2.5999999999999995E-2</v>
      </c>
      <c r="Z5" s="48">
        <f t="shared" si="4"/>
        <v>259.99999999999994</v>
      </c>
      <c r="AA5" s="24" t="s">
        <v>50</v>
      </c>
    </row>
    <row r="6" spans="1:27" x14ac:dyDescent="0.2">
      <c r="A6" s="35">
        <v>45571</v>
      </c>
      <c r="B6" s="22" t="s">
        <v>48</v>
      </c>
      <c r="C6" s="35">
        <v>45347</v>
      </c>
      <c r="D6" s="22"/>
      <c r="E6" s="26"/>
      <c r="F6" s="24"/>
      <c r="G6" s="22" t="s">
        <v>46</v>
      </c>
      <c r="H6" s="54"/>
      <c r="I6" s="24" t="s">
        <v>252</v>
      </c>
      <c r="J6" s="26" t="s">
        <v>121</v>
      </c>
      <c r="K6" s="22" t="s">
        <v>249</v>
      </c>
      <c r="L6" s="27">
        <v>0.5</v>
      </c>
      <c r="M6" s="26"/>
      <c r="N6" s="26"/>
      <c r="O6" s="26"/>
      <c r="P6" s="26"/>
      <c r="Q6" s="26"/>
      <c r="R6" s="23">
        <v>13</v>
      </c>
      <c r="S6" s="24" t="s">
        <v>50</v>
      </c>
      <c r="T6" s="25" t="str">
        <f t="shared" si="0"/>
        <v>0.00</v>
      </c>
      <c r="U6" s="17">
        <f t="shared" si="1"/>
        <v>-0.5</v>
      </c>
      <c r="V6" s="23">
        <f t="shared" si="5"/>
        <v>2.0999999999999996</v>
      </c>
      <c r="W6" s="20">
        <f t="shared" si="6"/>
        <v>3</v>
      </c>
      <c r="X6" s="21">
        <f t="shared" si="2"/>
        <v>0.69999999999999984</v>
      </c>
      <c r="Y6" s="49">
        <f t="shared" si="3"/>
        <v>2.0999999999999998E-2</v>
      </c>
      <c r="Z6" s="48">
        <f t="shared" si="4"/>
        <v>209.99999999999997</v>
      </c>
      <c r="AA6" s="24" t="s">
        <v>50</v>
      </c>
    </row>
    <row r="7" spans="1:27" x14ac:dyDescent="0.2">
      <c r="A7" s="35">
        <v>45571</v>
      </c>
      <c r="B7" s="22" t="s">
        <v>48</v>
      </c>
      <c r="C7" s="35">
        <v>45347</v>
      </c>
      <c r="D7" s="22"/>
      <c r="E7" s="26"/>
      <c r="F7" s="24"/>
      <c r="G7" s="22" t="s">
        <v>46</v>
      </c>
      <c r="H7" s="54"/>
      <c r="I7" s="24" t="s">
        <v>253</v>
      </c>
      <c r="J7" s="26" t="s">
        <v>121</v>
      </c>
      <c r="K7" s="22" t="s">
        <v>249</v>
      </c>
      <c r="L7" s="27">
        <v>1.5</v>
      </c>
      <c r="M7" s="26"/>
      <c r="N7" s="26"/>
      <c r="O7" s="26"/>
      <c r="P7" s="26"/>
      <c r="Q7" s="26"/>
      <c r="R7" s="23">
        <v>3.5</v>
      </c>
      <c r="S7" s="24" t="s">
        <v>50</v>
      </c>
      <c r="T7" s="25" t="str">
        <f t="shared" si="0"/>
        <v>0.00</v>
      </c>
      <c r="U7" s="17">
        <f t="shared" si="1"/>
        <v>-1.5</v>
      </c>
      <c r="V7" s="23">
        <f t="shared" si="5"/>
        <v>0.59999999999999964</v>
      </c>
      <c r="W7" s="20">
        <f t="shared" si="6"/>
        <v>4.5</v>
      </c>
      <c r="X7" s="21">
        <f t="shared" si="2"/>
        <v>0.13333333333333325</v>
      </c>
      <c r="Y7" s="49">
        <f t="shared" si="3"/>
        <v>5.9999999999999967E-3</v>
      </c>
      <c r="Z7" s="48">
        <f t="shared" si="4"/>
        <v>59.999999999999964</v>
      </c>
      <c r="AA7" s="24" t="s">
        <v>50</v>
      </c>
    </row>
    <row r="8" spans="1:27" x14ac:dyDescent="0.2">
      <c r="A8" s="35">
        <v>45571</v>
      </c>
      <c r="B8" s="22" t="s">
        <v>48</v>
      </c>
      <c r="C8" s="35">
        <v>45347</v>
      </c>
      <c r="D8" s="22"/>
      <c r="E8" s="26"/>
      <c r="F8" s="24"/>
      <c r="G8" s="22" t="s">
        <v>46</v>
      </c>
      <c r="H8" s="54"/>
      <c r="I8" s="24" t="s">
        <v>254</v>
      </c>
      <c r="J8" s="26" t="s">
        <v>121</v>
      </c>
      <c r="K8" s="22" t="s">
        <v>249</v>
      </c>
      <c r="L8" s="27">
        <v>0.5</v>
      </c>
      <c r="M8" s="26"/>
      <c r="N8" s="26"/>
      <c r="O8" s="26"/>
      <c r="P8" s="26"/>
      <c r="Q8" s="26"/>
      <c r="R8" s="23">
        <v>26</v>
      </c>
      <c r="S8" s="24" t="s">
        <v>50</v>
      </c>
      <c r="T8" s="25" t="str">
        <f t="shared" si="0"/>
        <v>0.00</v>
      </c>
      <c r="U8" s="17">
        <f t="shared" si="1"/>
        <v>-0.5</v>
      </c>
      <c r="V8" s="23">
        <f t="shared" si="5"/>
        <v>9.9999999999999645E-2</v>
      </c>
      <c r="W8" s="20">
        <f t="shared" si="6"/>
        <v>5</v>
      </c>
      <c r="X8" s="21">
        <f t="shared" si="2"/>
        <v>1.9999999999999928E-2</v>
      </c>
      <c r="Y8" s="49">
        <f t="shared" si="3"/>
        <v>9.9999999999999655E-4</v>
      </c>
      <c r="Z8" s="48">
        <f t="shared" si="4"/>
        <v>9.9999999999999645</v>
      </c>
      <c r="AA8" s="24" t="s">
        <v>50</v>
      </c>
    </row>
    <row r="9" spans="1:27" x14ac:dyDescent="0.2">
      <c r="A9" s="35">
        <v>45571</v>
      </c>
      <c r="B9" s="22" t="s">
        <v>48</v>
      </c>
      <c r="C9" s="35">
        <v>45347</v>
      </c>
      <c r="D9" s="22"/>
      <c r="E9" s="26"/>
      <c r="F9" s="24"/>
      <c r="G9" s="22" t="s">
        <v>46</v>
      </c>
      <c r="H9" s="54"/>
      <c r="I9" s="24" t="s">
        <v>255</v>
      </c>
      <c r="J9" s="26" t="s">
        <v>121</v>
      </c>
      <c r="K9" s="22" t="s">
        <v>249</v>
      </c>
      <c r="L9" s="27">
        <v>0.5</v>
      </c>
      <c r="M9" s="26"/>
      <c r="N9" s="26"/>
      <c r="O9" s="26"/>
      <c r="P9" s="26"/>
      <c r="Q9" s="26"/>
      <c r="R9" s="23">
        <v>9</v>
      </c>
      <c r="S9" s="24" t="s">
        <v>50</v>
      </c>
      <c r="T9" s="25" t="str">
        <f t="shared" si="0"/>
        <v>0.00</v>
      </c>
      <c r="U9" s="17">
        <f t="shared" si="1"/>
        <v>-0.5</v>
      </c>
      <c r="V9" s="23">
        <f t="shared" si="5"/>
        <v>-0.40000000000000036</v>
      </c>
      <c r="W9" s="20">
        <f t="shared" si="6"/>
        <v>5.5</v>
      </c>
      <c r="X9" s="21">
        <f t="shared" si="2"/>
        <v>-7.2727272727272793E-2</v>
      </c>
      <c r="Y9" s="49">
        <f t="shared" si="3"/>
        <v>-4.0000000000000036E-3</v>
      </c>
      <c r="Z9" s="48">
        <f t="shared" si="4"/>
        <v>-40.000000000000036</v>
      </c>
      <c r="AA9" s="24" t="s">
        <v>50</v>
      </c>
    </row>
    <row r="10" spans="1:27" x14ac:dyDescent="0.2">
      <c r="A10" s="35">
        <v>45571</v>
      </c>
      <c r="B10" s="22" t="s">
        <v>48</v>
      </c>
      <c r="C10" s="35">
        <v>45347</v>
      </c>
      <c r="D10" s="22"/>
      <c r="E10" s="26"/>
      <c r="F10" s="24"/>
      <c r="G10" s="22" t="s">
        <v>46</v>
      </c>
      <c r="H10" s="54"/>
      <c r="I10" s="24" t="s">
        <v>256</v>
      </c>
      <c r="J10" s="26" t="s">
        <v>121</v>
      </c>
      <c r="K10" s="22" t="s">
        <v>249</v>
      </c>
      <c r="L10" s="27">
        <v>0.5</v>
      </c>
      <c r="M10" s="26"/>
      <c r="N10" s="26"/>
      <c r="O10" s="26"/>
      <c r="P10" s="26"/>
      <c r="Q10" s="26"/>
      <c r="R10" s="23">
        <v>21</v>
      </c>
      <c r="S10" s="24" t="s">
        <v>50</v>
      </c>
      <c r="T10" s="25" t="str">
        <f t="shared" si="0"/>
        <v>0.00</v>
      </c>
      <c r="U10" s="17">
        <f t="shared" si="1"/>
        <v>-0.5</v>
      </c>
      <c r="V10" s="23">
        <f t="shared" si="5"/>
        <v>-0.90000000000000036</v>
      </c>
      <c r="W10" s="20">
        <f t="shared" si="6"/>
        <v>6</v>
      </c>
      <c r="X10" s="21">
        <f t="shared" si="2"/>
        <v>-0.15000000000000005</v>
      </c>
      <c r="Y10" s="49">
        <f t="shared" si="3"/>
        <v>-9.0000000000000028E-3</v>
      </c>
      <c r="Z10" s="48">
        <f t="shared" si="4"/>
        <v>-90.000000000000028</v>
      </c>
      <c r="AA10" s="24" t="s">
        <v>50</v>
      </c>
    </row>
    <row r="11" spans="1:27" x14ac:dyDescent="0.2">
      <c r="A11" s="35">
        <v>45571</v>
      </c>
      <c r="B11" s="22" t="s">
        <v>48</v>
      </c>
      <c r="C11" s="35">
        <v>45347</v>
      </c>
      <c r="D11" s="22"/>
      <c r="E11" s="26"/>
      <c r="F11" s="24"/>
      <c r="G11" s="22" t="s">
        <v>46</v>
      </c>
      <c r="H11" s="54"/>
      <c r="I11" s="24" t="s">
        <v>257</v>
      </c>
      <c r="J11" s="26" t="s">
        <v>121</v>
      </c>
      <c r="K11" s="22" t="s">
        <v>249</v>
      </c>
      <c r="L11" s="27">
        <v>0.5</v>
      </c>
      <c r="M11" s="26"/>
      <c r="N11" s="26"/>
      <c r="O11" s="26"/>
      <c r="P11" s="26"/>
      <c r="Q11" s="26"/>
      <c r="R11" s="23">
        <v>67</v>
      </c>
      <c r="S11" s="24" t="s">
        <v>50</v>
      </c>
      <c r="T11" s="25" t="str">
        <f t="shared" si="0"/>
        <v>0.00</v>
      </c>
      <c r="U11" s="17">
        <f t="shared" si="1"/>
        <v>-0.5</v>
      </c>
      <c r="V11" s="23">
        <f t="shared" si="5"/>
        <v>-1.4000000000000004</v>
      </c>
      <c r="W11" s="20">
        <f t="shared" si="6"/>
        <v>6.5</v>
      </c>
      <c r="X11" s="21">
        <f t="shared" si="2"/>
        <v>-0.21538461538461545</v>
      </c>
      <c r="Y11" s="49">
        <f t="shared" si="3"/>
        <v>-1.4000000000000004E-2</v>
      </c>
      <c r="Z11" s="48">
        <f t="shared" si="4"/>
        <v>-140.00000000000003</v>
      </c>
      <c r="AA11" s="24" t="s">
        <v>50</v>
      </c>
    </row>
    <row r="12" spans="1:27" x14ac:dyDescent="0.2">
      <c r="A12" s="35">
        <v>45571</v>
      </c>
      <c r="B12" s="22" t="s">
        <v>48</v>
      </c>
      <c r="C12" s="35">
        <v>45347</v>
      </c>
      <c r="D12" s="22"/>
      <c r="E12" s="26"/>
      <c r="F12" s="24"/>
      <c r="G12" s="22" t="s">
        <v>46</v>
      </c>
      <c r="H12" s="54"/>
      <c r="I12" s="24" t="s">
        <v>258</v>
      </c>
      <c r="J12" s="26" t="s">
        <v>121</v>
      </c>
      <c r="K12" s="22" t="s">
        <v>249</v>
      </c>
      <c r="L12" s="27">
        <v>0.5</v>
      </c>
      <c r="M12" s="26"/>
      <c r="N12" s="26"/>
      <c r="O12" s="26"/>
      <c r="P12" s="26"/>
      <c r="Q12" s="26"/>
      <c r="R12" s="23">
        <v>15</v>
      </c>
      <c r="S12" s="24" t="s">
        <v>50</v>
      </c>
      <c r="T12" s="25" t="str">
        <f t="shared" si="0"/>
        <v>0.00</v>
      </c>
      <c r="U12" s="17">
        <f t="shared" si="1"/>
        <v>-0.5</v>
      </c>
      <c r="V12" s="23">
        <f t="shared" si="5"/>
        <v>-1.9000000000000004</v>
      </c>
      <c r="W12" s="20">
        <f t="shared" si="6"/>
        <v>7</v>
      </c>
      <c r="X12" s="21">
        <f t="shared" si="2"/>
        <v>-0.27142857142857146</v>
      </c>
      <c r="Y12" s="49">
        <f t="shared" si="3"/>
        <v>-1.9000000000000003E-2</v>
      </c>
      <c r="Z12" s="48">
        <f t="shared" si="4"/>
        <v>-190.00000000000003</v>
      </c>
      <c r="AA12" s="24" t="s">
        <v>50</v>
      </c>
    </row>
    <row r="13" spans="1:27" x14ac:dyDescent="0.2">
      <c r="A13" s="35">
        <v>45571</v>
      </c>
      <c r="B13" s="22" t="s">
        <v>48</v>
      </c>
      <c r="C13" s="35">
        <v>45347</v>
      </c>
      <c r="D13" s="22"/>
      <c r="E13" s="26"/>
      <c r="F13" s="24"/>
      <c r="G13" s="22" t="s">
        <v>46</v>
      </c>
      <c r="H13" s="54"/>
      <c r="I13" s="24" t="s">
        <v>259</v>
      </c>
      <c r="J13" s="26" t="s">
        <v>121</v>
      </c>
      <c r="K13" s="22" t="s">
        <v>249</v>
      </c>
      <c r="L13" s="27">
        <v>0.5</v>
      </c>
      <c r="M13" s="26"/>
      <c r="N13" s="26"/>
      <c r="O13" s="26"/>
      <c r="P13" s="26"/>
      <c r="Q13" s="26"/>
      <c r="R13" s="23">
        <v>6.5</v>
      </c>
      <c r="S13" s="24" t="s">
        <v>50</v>
      </c>
      <c r="T13" s="25" t="str">
        <f t="shared" si="0"/>
        <v>0.00</v>
      </c>
      <c r="U13" s="17">
        <f t="shared" si="1"/>
        <v>-0.5</v>
      </c>
      <c r="V13" s="23">
        <f t="shared" si="5"/>
        <v>-2.4000000000000004</v>
      </c>
      <c r="W13" s="20">
        <f t="shared" si="6"/>
        <v>7.5</v>
      </c>
      <c r="X13" s="21">
        <f t="shared" si="2"/>
        <v>-0.32000000000000006</v>
      </c>
      <c r="Y13" s="49">
        <f t="shared" si="3"/>
        <v>-2.4000000000000004E-2</v>
      </c>
      <c r="Z13" s="48">
        <f t="shared" si="4"/>
        <v>-240.00000000000003</v>
      </c>
      <c r="AA13" s="24" t="s">
        <v>50</v>
      </c>
    </row>
    <row r="14" spans="1:27" x14ac:dyDescent="0.2">
      <c r="A14" s="35">
        <v>45571</v>
      </c>
      <c r="B14" s="22" t="s">
        <v>48</v>
      </c>
      <c r="C14" s="35">
        <v>45347</v>
      </c>
      <c r="D14" s="22"/>
      <c r="E14" s="26"/>
      <c r="F14" s="24"/>
      <c r="G14" s="22" t="s">
        <v>46</v>
      </c>
      <c r="H14" s="54"/>
      <c r="I14" s="24" t="s">
        <v>260</v>
      </c>
      <c r="J14" s="26" t="s">
        <v>121</v>
      </c>
      <c r="K14" s="22" t="s">
        <v>249</v>
      </c>
      <c r="L14" s="27">
        <v>0.5</v>
      </c>
      <c r="M14" s="26"/>
      <c r="N14" s="26"/>
      <c r="O14" s="26"/>
      <c r="P14" s="26"/>
      <c r="Q14" s="26"/>
      <c r="R14" s="23">
        <v>15</v>
      </c>
      <c r="S14" s="24" t="s">
        <v>50</v>
      </c>
      <c r="T14" s="25" t="str">
        <f t="shared" si="0"/>
        <v>0.00</v>
      </c>
      <c r="U14" s="17">
        <f t="shared" si="1"/>
        <v>-0.5</v>
      </c>
      <c r="V14" s="23">
        <f t="shared" si="5"/>
        <v>-2.9000000000000004</v>
      </c>
      <c r="W14" s="20">
        <f t="shared" si="6"/>
        <v>8</v>
      </c>
      <c r="X14" s="21">
        <f t="shared" si="2"/>
        <v>-0.36250000000000004</v>
      </c>
      <c r="Y14" s="49">
        <f t="shared" si="3"/>
        <v>-2.9000000000000005E-2</v>
      </c>
      <c r="Z14" s="48">
        <f t="shared" si="4"/>
        <v>-290.00000000000006</v>
      </c>
      <c r="AA14" s="24" t="s">
        <v>50</v>
      </c>
    </row>
    <row r="15" spans="1:27" x14ac:dyDescent="0.2">
      <c r="A15" s="35">
        <v>45571</v>
      </c>
      <c r="B15" s="22" t="s">
        <v>48</v>
      </c>
      <c r="C15" s="35">
        <v>45347</v>
      </c>
      <c r="D15" s="22"/>
      <c r="E15" s="26"/>
      <c r="F15" s="24"/>
      <c r="G15" s="22" t="s">
        <v>46</v>
      </c>
      <c r="H15" s="54"/>
      <c r="I15" s="24" t="s">
        <v>261</v>
      </c>
      <c r="J15" s="26" t="s">
        <v>121</v>
      </c>
      <c r="K15" s="22" t="s">
        <v>249</v>
      </c>
      <c r="L15" s="27">
        <v>0.5</v>
      </c>
      <c r="M15" s="26"/>
      <c r="N15" s="26"/>
      <c r="O15" s="26"/>
      <c r="P15" s="26"/>
      <c r="Q15" s="26"/>
      <c r="R15" s="23">
        <v>151</v>
      </c>
      <c r="S15" s="24" t="s">
        <v>50</v>
      </c>
      <c r="T15" s="25" t="str">
        <f t="shared" si="0"/>
        <v>0.00</v>
      </c>
      <c r="U15" s="17">
        <f t="shared" si="1"/>
        <v>-0.5</v>
      </c>
      <c r="V15" s="23">
        <f t="shared" si="5"/>
        <v>-3.4000000000000004</v>
      </c>
      <c r="W15" s="20">
        <f t="shared" si="6"/>
        <v>8.5</v>
      </c>
      <c r="X15" s="21">
        <f t="shared" si="2"/>
        <v>-0.4</v>
      </c>
      <c r="Y15" s="49">
        <f t="shared" si="3"/>
        <v>-3.4000000000000002E-2</v>
      </c>
      <c r="Z15" s="48">
        <f t="shared" si="4"/>
        <v>-340.00000000000006</v>
      </c>
      <c r="AA15" s="24" t="s">
        <v>50</v>
      </c>
    </row>
    <row r="16" spans="1:27" x14ac:dyDescent="0.2">
      <c r="A16" s="35">
        <v>45571</v>
      </c>
      <c r="B16" s="22" t="s">
        <v>48</v>
      </c>
      <c r="C16" s="35">
        <v>45347</v>
      </c>
      <c r="D16" s="22"/>
      <c r="E16" s="26"/>
      <c r="F16" s="24"/>
      <c r="G16" s="22" t="s">
        <v>46</v>
      </c>
      <c r="H16" s="54"/>
      <c r="I16" s="24" t="s">
        <v>262</v>
      </c>
      <c r="J16" s="26" t="s">
        <v>121</v>
      </c>
      <c r="K16" s="22" t="s">
        <v>249</v>
      </c>
      <c r="L16" s="27">
        <v>0.5</v>
      </c>
      <c r="M16" s="26"/>
      <c r="N16" s="26"/>
      <c r="O16" s="26"/>
      <c r="P16" s="26"/>
      <c r="Q16" s="26"/>
      <c r="R16" s="23">
        <v>11</v>
      </c>
      <c r="S16" s="24" t="s">
        <v>50</v>
      </c>
      <c r="T16" s="25" t="str">
        <f t="shared" si="0"/>
        <v>0.00</v>
      </c>
      <c r="U16" s="17">
        <f t="shared" si="1"/>
        <v>-0.5</v>
      </c>
      <c r="V16" s="23">
        <f t="shared" si="5"/>
        <v>-3.9000000000000004</v>
      </c>
      <c r="W16" s="20">
        <f t="shared" si="6"/>
        <v>9</v>
      </c>
      <c r="X16" s="21">
        <f t="shared" si="2"/>
        <v>-0.43333333333333335</v>
      </c>
      <c r="Y16" s="49">
        <f t="shared" si="3"/>
        <v>-3.9000000000000007E-2</v>
      </c>
      <c r="Z16" s="48">
        <f t="shared" si="4"/>
        <v>-390.00000000000006</v>
      </c>
      <c r="AA16" s="24" t="s">
        <v>50</v>
      </c>
    </row>
    <row r="17" spans="1:27" x14ac:dyDescent="0.2">
      <c r="A17" s="35">
        <v>45571</v>
      </c>
      <c r="B17" s="22" t="s">
        <v>48</v>
      </c>
      <c r="C17" s="35">
        <v>45347</v>
      </c>
      <c r="D17" s="22"/>
      <c r="E17" s="26"/>
      <c r="F17" s="24"/>
      <c r="G17" s="22" t="s">
        <v>46</v>
      </c>
      <c r="H17" s="54"/>
      <c r="I17" s="24" t="s">
        <v>263</v>
      </c>
      <c r="J17" s="26" t="s">
        <v>121</v>
      </c>
      <c r="K17" s="22" t="s">
        <v>249</v>
      </c>
      <c r="L17" s="27">
        <v>0.5</v>
      </c>
      <c r="M17" s="26"/>
      <c r="N17" s="26"/>
      <c r="O17" s="26"/>
      <c r="P17" s="26"/>
      <c r="Q17" s="26"/>
      <c r="R17" s="23">
        <v>34</v>
      </c>
      <c r="S17" s="24" t="s">
        <v>50</v>
      </c>
      <c r="T17" s="25" t="str">
        <f t="shared" si="0"/>
        <v>0.00</v>
      </c>
      <c r="U17" s="17">
        <f t="shared" si="1"/>
        <v>-0.5</v>
      </c>
      <c r="V17" s="23">
        <f t="shared" si="5"/>
        <v>-4.4000000000000004</v>
      </c>
      <c r="W17" s="20">
        <f t="shared" si="6"/>
        <v>9.5</v>
      </c>
      <c r="X17" s="21">
        <f t="shared" si="2"/>
        <v>-0.46315789473684216</v>
      </c>
      <c r="Y17" s="49">
        <f t="shared" si="3"/>
        <v>-4.4000000000000004E-2</v>
      </c>
      <c r="Z17" s="48">
        <f t="shared" si="4"/>
        <v>-440.00000000000006</v>
      </c>
      <c r="AA17" s="24" t="s">
        <v>50</v>
      </c>
    </row>
    <row r="18" spans="1:27" x14ac:dyDescent="0.2">
      <c r="A18" s="35">
        <v>45571</v>
      </c>
      <c r="B18" s="22" t="s">
        <v>48</v>
      </c>
      <c r="C18" s="35">
        <v>45347</v>
      </c>
      <c r="D18" s="22"/>
      <c r="E18" s="26"/>
      <c r="F18" s="24"/>
      <c r="G18" s="22" t="s">
        <v>46</v>
      </c>
      <c r="H18" s="54"/>
      <c r="I18" s="24" t="s">
        <v>264</v>
      </c>
      <c r="J18" s="26" t="s">
        <v>121</v>
      </c>
      <c r="K18" s="22" t="s">
        <v>249</v>
      </c>
      <c r="L18" s="27">
        <v>0.5</v>
      </c>
      <c r="M18" s="26"/>
      <c r="N18" s="26"/>
      <c r="O18" s="26"/>
      <c r="P18" s="26"/>
      <c r="Q18" s="26"/>
      <c r="R18" s="23">
        <v>11</v>
      </c>
      <c r="S18" s="24" t="s">
        <v>50</v>
      </c>
      <c r="T18" s="25" t="str">
        <f t="shared" si="0"/>
        <v>0.00</v>
      </c>
      <c r="U18" s="17">
        <f t="shared" si="1"/>
        <v>-0.5</v>
      </c>
      <c r="V18" s="23">
        <f t="shared" si="5"/>
        <v>-4.9000000000000004</v>
      </c>
      <c r="W18" s="20">
        <f t="shared" si="6"/>
        <v>10</v>
      </c>
      <c r="X18" s="21">
        <f t="shared" si="2"/>
        <v>-0.49000000000000005</v>
      </c>
      <c r="Y18" s="49">
        <f t="shared" si="3"/>
        <v>-4.9000000000000002E-2</v>
      </c>
      <c r="Z18" s="48">
        <f t="shared" si="4"/>
        <v>-490.00000000000006</v>
      </c>
      <c r="AA18" s="24" t="s">
        <v>50</v>
      </c>
    </row>
    <row r="19" spans="1:27" x14ac:dyDescent="0.2">
      <c r="A19" s="35">
        <v>45571</v>
      </c>
      <c r="B19" s="22" t="s">
        <v>48</v>
      </c>
      <c r="C19" s="35">
        <v>45347</v>
      </c>
      <c r="D19" s="22"/>
      <c r="E19" s="26"/>
      <c r="F19" s="24"/>
      <c r="G19" s="22" t="s">
        <v>46</v>
      </c>
      <c r="H19" s="54"/>
      <c r="I19" s="24" t="s">
        <v>265</v>
      </c>
      <c r="J19" s="26" t="s">
        <v>121</v>
      </c>
      <c r="K19" s="22" t="s">
        <v>249</v>
      </c>
      <c r="L19" s="27">
        <v>0.5</v>
      </c>
      <c r="M19" s="26"/>
      <c r="N19" s="26"/>
      <c r="O19" s="26"/>
      <c r="P19" s="26"/>
      <c r="Q19" s="26"/>
      <c r="R19" s="23">
        <v>11</v>
      </c>
      <c r="S19" s="24" t="s">
        <v>50</v>
      </c>
      <c r="T19" s="25" t="str">
        <f t="shared" si="0"/>
        <v>0.00</v>
      </c>
      <c r="U19" s="17">
        <f t="shared" si="1"/>
        <v>-0.5</v>
      </c>
      <c r="V19" s="23">
        <f t="shared" si="5"/>
        <v>-5.4</v>
      </c>
      <c r="W19" s="20">
        <f t="shared" si="6"/>
        <v>10.5</v>
      </c>
      <c r="X19" s="21">
        <f t="shared" si="2"/>
        <v>-0.51428571428571435</v>
      </c>
      <c r="Y19" s="49">
        <f t="shared" si="3"/>
        <v>-5.4000000000000006E-2</v>
      </c>
      <c r="Z19" s="48">
        <f t="shared" si="4"/>
        <v>-540</v>
      </c>
      <c r="AA19" s="24" t="s">
        <v>50</v>
      </c>
    </row>
    <row r="20" spans="1:27" x14ac:dyDescent="0.2">
      <c r="A20" s="35">
        <v>45571</v>
      </c>
      <c r="B20" s="22" t="s">
        <v>48</v>
      </c>
      <c r="C20" s="35">
        <v>45347</v>
      </c>
      <c r="D20" s="22"/>
      <c r="E20" s="26"/>
      <c r="F20" s="24"/>
      <c r="G20" s="22" t="s">
        <v>46</v>
      </c>
      <c r="H20" s="54"/>
      <c r="I20" s="24" t="s">
        <v>266</v>
      </c>
      <c r="J20" s="26" t="s">
        <v>121</v>
      </c>
      <c r="K20" s="22" t="s">
        <v>249</v>
      </c>
      <c r="L20" s="27">
        <v>0.8</v>
      </c>
      <c r="M20" s="26"/>
      <c r="N20" s="26"/>
      <c r="O20" s="26"/>
      <c r="P20" s="26"/>
      <c r="Q20" s="26"/>
      <c r="R20" s="23">
        <v>11</v>
      </c>
      <c r="S20" s="24" t="s">
        <v>50</v>
      </c>
      <c r="T20" s="25" t="str">
        <f t="shared" si="0"/>
        <v>0.00</v>
      </c>
      <c r="U20" s="17">
        <f t="shared" si="1"/>
        <v>-0.8</v>
      </c>
      <c r="V20" s="23">
        <f t="shared" si="5"/>
        <v>-6.2</v>
      </c>
      <c r="W20" s="20">
        <f t="shared" si="6"/>
        <v>11.3</v>
      </c>
      <c r="X20" s="21">
        <f t="shared" si="2"/>
        <v>-0.54867256637168138</v>
      </c>
      <c r="Y20" s="49">
        <f t="shared" si="3"/>
        <v>-6.2E-2</v>
      </c>
      <c r="Z20" s="48">
        <f t="shared" si="4"/>
        <v>-620</v>
      </c>
      <c r="AA20" s="24" t="s">
        <v>50</v>
      </c>
    </row>
    <row r="21" spans="1:27" x14ac:dyDescent="0.2">
      <c r="A21" s="35">
        <v>45571</v>
      </c>
      <c r="B21" s="22" t="s">
        <v>48</v>
      </c>
      <c r="C21" s="35">
        <v>45347</v>
      </c>
      <c r="D21" s="22"/>
      <c r="E21" s="26"/>
      <c r="F21" s="24"/>
      <c r="G21" s="22" t="s">
        <v>46</v>
      </c>
      <c r="H21" s="54"/>
      <c r="I21" s="24" t="s">
        <v>267</v>
      </c>
      <c r="J21" s="26" t="s">
        <v>121</v>
      </c>
      <c r="K21" s="22" t="s">
        <v>249</v>
      </c>
      <c r="L21" s="27">
        <v>0.7</v>
      </c>
      <c r="M21" s="26"/>
      <c r="N21" s="26"/>
      <c r="O21" s="26"/>
      <c r="P21" s="26"/>
      <c r="Q21" s="26"/>
      <c r="R21" s="23">
        <v>7</v>
      </c>
      <c r="S21" s="24" t="s">
        <v>50</v>
      </c>
      <c r="T21" s="25" t="str">
        <f t="shared" si="0"/>
        <v>0.00</v>
      </c>
      <c r="U21" s="17">
        <f t="shared" si="1"/>
        <v>-0.7</v>
      </c>
      <c r="V21" s="23">
        <f t="shared" si="5"/>
        <v>-6.9</v>
      </c>
      <c r="W21" s="20">
        <f t="shared" si="6"/>
        <v>12</v>
      </c>
      <c r="X21" s="21">
        <f t="shared" si="2"/>
        <v>-0.57500000000000007</v>
      </c>
      <c r="Y21" s="49">
        <f t="shared" si="3"/>
        <v>-6.9000000000000006E-2</v>
      </c>
      <c r="Z21" s="48">
        <f t="shared" si="4"/>
        <v>-690</v>
      </c>
      <c r="AA21" s="24" t="s">
        <v>50</v>
      </c>
    </row>
    <row r="22" spans="1:27" x14ac:dyDescent="0.2">
      <c r="A22" s="35">
        <v>45571</v>
      </c>
      <c r="B22" s="22" t="s">
        <v>48</v>
      </c>
      <c r="C22" s="35">
        <v>45347</v>
      </c>
      <c r="D22" s="22"/>
      <c r="E22" s="26"/>
      <c r="F22" s="24"/>
      <c r="G22" s="22" t="s">
        <v>46</v>
      </c>
      <c r="H22" s="54"/>
      <c r="I22" s="24" t="s">
        <v>268</v>
      </c>
      <c r="J22" s="26" t="s">
        <v>121</v>
      </c>
      <c r="K22" s="22" t="s">
        <v>249</v>
      </c>
      <c r="L22" s="27">
        <v>0.5</v>
      </c>
      <c r="M22" s="26"/>
      <c r="N22" s="26"/>
      <c r="O22" s="26"/>
      <c r="P22" s="26"/>
      <c r="Q22" s="26"/>
      <c r="R22" s="23">
        <v>51</v>
      </c>
      <c r="S22" s="24" t="s">
        <v>50</v>
      </c>
      <c r="T22" s="25" t="str">
        <f t="shared" si="0"/>
        <v>0.00</v>
      </c>
      <c r="U22" s="17">
        <f t="shared" si="1"/>
        <v>-0.5</v>
      </c>
      <c r="V22" s="23">
        <f t="shared" si="5"/>
        <v>-7.4</v>
      </c>
      <c r="W22" s="20">
        <f t="shared" si="6"/>
        <v>12.5</v>
      </c>
      <c r="X22" s="21">
        <f t="shared" si="2"/>
        <v>-0.59200000000000008</v>
      </c>
      <c r="Y22" s="49">
        <f t="shared" si="3"/>
        <v>-7.400000000000001E-2</v>
      </c>
      <c r="Z22" s="48">
        <f t="shared" si="4"/>
        <v>-740</v>
      </c>
      <c r="AA22" s="24" t="s">
        <v>50</v>
      </c>
    </row>
    <row r="23" spans="1:27" x14ac:dyDescent="0.2">
      <c r="A23" s="35">
        <v>45571</v>
      </c>
      <c r="B23" s="22" t="s">
        <v>48</v>
      </c>
      <c r="C23" s="35">
        <v>45347</v>
      </c>
      <c r="D23" s="22"/>
      <c r="E23" s="26"/>
      <c r="F23" s="24"/>
      <c r="G23" s="22" t="s">
        <v>46</v>
      </c>
      <c r="H23" s="54"/>
      <c r="I23" s="24" t="s">
        <v>269</v>
      </c>
      <c r="J23" s="26" t="s">
        <v>121</v>
      </c>
      <c r="K23" s="22" t="s">
        <v>249</v>
      </c>
      <c r="L23" s="27">
        <v>0.5</v>
      </c>
      <c r="M23" s="26"/>
      <c r="N23" s="26"/>
      <c r="O23" s="26"/>
      <c r="P23" s="26"/>
      <c r="Q23" s="26"/>
      <c r="R23" s="23">
        <v>9</v>
      </c>
      <c r="S23" s="24" t="s">
        <v>50</v>
      </c>
      <c r="T23" s="25" t="str">
        <f t="shared" si="0"/>
        <v>0.00</v>
      </c>
      <c r="U23" s="17">
        <f t="shared" si="1"/>
        <v>-0.5</v>
      </c>
      <c r="V23" s="23">
        <f t="shared" si="5"/>
        <v>-7.9</v>
      </c>
      <c r="W23" s="20">
        <f t="shared" si="6"/>
        <v>13</v>
      </c>
      <c r="X23" s="21">
        <f t="shared" si="2"/>
        <v>-0.60769230769230775</v>
      </c>
      <c r="Y23" s="49">
        <f t="shared" si="3"/>
        <v>-7.9000000000000001E-2</v>
      </c>
      <c r="Z23" s="48">
        <f t="shared" si="4"/>
        <v>-790</v>
      </c>
      <c r="AA23" s="24" t="s">
        <v>50</v>
      </c>
    </row>
    <row r="24" spans="1:27" x14ac:dyDescent="0.2">
      <c r="A24" s="35">
        <v>45571</v>
      </c>
      <c r="B24" s="22" t="s">
        <v>48</v>
      </c>
      <c r="C24" s="35">
        <v>45347</v>
      </c>
      <c r="D24" s="22"/>
      <c r="E24" s="26"/>
      <c r="F24" s="24"/>
      <c r="G24" s="22" t="s">
        <v>46</v>
      </c>
      <c r="H24" s="54"/>
      <c r="I24" s="24" t="s">
        <v>270</v>
      </c>
      <c r="J24" s="26" t="s">
        <v>121</v>
      </c>
      <c r="K24" s="22" t="s">
        <v>249</v>
      </c>
      <c r="L24" s="27">
        <v>0.5</v>
      </c>
      <c r="M24" s="26"/>
      <c r="N24" s="26"/>
      <c r="O24" s="26"/>
      <c r="P24" s="26"/>
      <c r="Q24" s="26"/>
      <c r="R24" s="23">
        <v>26</v>
      </c>
      <c r="S24" s="24" t="s">
        <v>50</v>
      </c>
      <c r="T24" s="25" t="str">
        <f t="shared" si="0"/>
        <v>0.00</v>
      </c>
      <c r="U24" s="17">
        <f t="shared" si="1"/>
        <v>-0.5</v>
      </c>
      <c r="V24" s="23">
        <f t="shared" si="5"/>
        <v>-8.4</v>
      </c>
      <c r="W24" s="20">
        <f t="shared" si="6"/>
        <v>13.5</v>
      </c>
      <c r="X24" s="21">
        <f t="shared" si="2"/>
        <v>-0.62222222222222223</v>
      </c>
      <c r="Y24" s="49">
        <f t="shared" si="3"/>
        <v>-8.4000000000000005E-2</v>
      </c>
      <c r="Z24" s="48">
        <f t="shared" si="4"/>
        <v>-840</v>
      </c>
      <c r="AA24" s="24" t="s">
        <v>50</v>
      </c>
    </row>
    <row r="25" spans="1:27" x14ac:dyDescent="0.2">
      <c r="A25" s="35">
        <v>45571</v>
      </c>
      <c r="B25" s="22" t="s">
        <v>48</v>
      </c>
      <c r="C25" s="35">
        <v>45347</v>
      </c>
      <c r="D25" s="22"/>
      <c r="E25" s="26"/>
      <c r="F25" s="24"/>
      <c r="G25" s="22" t="s">
        <v>46</v>
      </c>
      <c r="H25" s="54"/>
      <c r="I25" s="65" t="s">
        <v>271</v>
      </c>
      <c r="J25" s="26" t="s">
        <v>121</v>
      </c>
      <c r="K25" s="22" t="s">
        <v>249</v>
      </c>
      <c r="L25" s="27">
        <v>0.8</v>
      </c>
      <c r="M25" s="26"/>
      <c r="N25" s="26"/>
      <c r="O25" s="26"/>
      <c r="P25" s="26"/>
      <c r="Q25" s="26"/>
      <c r="R25" s="23">
        <v>10</v>
      </c>
      <c r="S25" s="24" t="s">
        <v>53</v>
      </c>
      <c r="T25" s="25">
        <f t="shared" si="0"/>
        <v>8</v>
      </c>
      <c r="U25" s="17">
        <f t="shared" si="1"/>
        <v>7.2</v>
      </c>
      <c r="V25" s="23">
        <f t="shared" si="5"/>
        <v>-1.2000000000000002</v>
      </c>
      <c r="W25" s="20">
        <f t="shared" si="6"/>
        <v>14.3</v>
      </c>
      <c r="X25" s="21">
        <f t="shared" si="2"/>
        <v>-8.3916083916083919E-2</v>
      </c>
      <c r="Y25" s="49">
        <f t="shared" si="3"/>
        <v>-1.2000000000000002E-2</v>
      </c>
      <c r="Z25" s="48">
        <f t="shared" si="4"/>
        <v>-120.00000000000001</v>
      </c>
      <c r="AA25" s="24" t="s">
        <v>53</v>
      </c>
    </row>
    <row r="26" spans="1:27" x14ac:dyDescent="0.2">
      <c r="A26" s="35">
        <v>45571</v>
      </c>
      <c r="B26" s="22" t="s">
        <v>48</v>
      </c>
      <c r="C26" s="35">
        <v>45347</v>
      </c>
      <c r="D26" s="22"/>
      <c r="E26" s="26"/>
      <c r="F26" s="24"/>
      <c r="G26" s="22" t="s">
        <v>46</v>
      </c>
      <c r="H26" s="54"/>
      <c r="I26" s="24" t="s">
        <v>272</v>
      </c>
      <c r="J26" s="26" t="s">
        <v>121</v>
      </c>
      <c r="K26" s="22" t="s">
        <v>249</v>
      </c>
      <c r="L26" s="27">
        <v>0.6</v>
      </c>
      <c r="M26" s="26"/>
      <c r="N26" s="26"/>
      <c r="O26" s="26"/>
      <c r="P26" s="26"/>
      <c r="Q26" s="26"/>
      <c r="R26" s="23">
        <v>10</v>
      </c>
      <c r="S26" s="24" t="s">
        <v>50</v>
      </c>
      <c r="T26" s="25" t="str">
        <f t="shared" si="0"/>
        <v>0.00</v>
      </c>
      <c r="U26" s="17">
        <f t="shared" si="1"/>
        <v>-0.6</v>
      </c>
      <c r="V26" s="23">
        <f t="shared" si="5"/>
        <v>-1.8000000000000003</v>
      </c>
      <c r="W26" s="20">
        <f t="shared" si="6"/>
        <v>14.9</v>
      </c>
      <c r="X26" s="21">
        <f t="shared" si="2"/>
        <v>-0.1208053691275168</v>
      </c>
      <c r="Y26" s="49">
        <f t="shared" si="3"/>
        <v>-1.8000000000000002E-2</v>
      </c>
      <c r="Z26" s="48">
        <f t="shared" si="4"/>
        <v>-180.00000000000003</v>
      </c>
      <c r="AA26" s="24" t="s">
        <v>50</v>
      </c>
    </row>
    <row r="27" spans="1:27" x14ac:dyDescent="0.2">
      <c r="A27" s="35">
        <v>45571</v>
      </c>
      <c r="B27" s="22" t="s">
        <v>48</v>
      </c>
      <c r="C27" s="35">
        <v>45347</v>
      </c>
      <c r="D27" s="22"/>
      <c r="E27" s="26"/>
      <c r="F27" s="24"/>
      <c r="G27" s="22" t="s">
        <v>46</v>
      </c>
      <c r="H27" s="54"/>
      <c r="I27" s="24" t="s">
        <v>273</v>
      </c>
      <c r="J27" s="26" t="s">
        <v>121</v>
      </c>
      <c r="K27" s="22" t="s">
        <v>249</v>
      </c>
      <c r="L27" s="27">
        <v>0.6</v>
      </c>
      <c r="M27" s="26"/>
      <c r="N27" s="26"/>
      <c r="O27" s="26"/>
      <c r="P27" s="26"/>
      <c r="Q27" s="26"/>
      <c r="R27" s="23">
        <v>10</v>
      </c>
      <c r="S27" s="24" t="s">
        <v>50</v>
      </c>
      <c r="T27" s="25" t="str">
        <f t="shared" si="0"/>
        <v>0.00</v>
      </c>
      <c r="U27" s="17">
        <f t="shared" si="1"/>
        <v>-0.6</v>
      </c>
      <c r="V27" s="23">
        <f t="shared" si="5"/>
        <v>-2.4000000000000004</v>
      </c>
      <c r="W27" s="20">
        <f t="shared" si="6"/>
        <v>15.5</v>
      </c>
      <c r="X27" s="21">
        <f t="shared" si="2"/>
        <v>-0.15483870967741939</v>
      </c>
      <c r="Y27" s="49">
        <f t="shared" si="3"/>
        <v>-2.4000000000000004E-2</v>
      </c>
      <c r="Z27" s="48">
        <f t="shared" si="4"/>
        <v>-240.00000000000003</v>
      </c>
      <c r="AA27" s="24" t="s">
        <v>50</v>
      </c>
    </row>
    <row r="28" spans="1:27" x14ac:dyDescent="0.2">
      <c r="A28" s="35">
        <v>45571</v>
      </c>
      <c r="B28" s="22" t="s">
        <v>48</v>
      </c>
      <c r="C28" s="35">
        <v>45347</v>
      </c>
      <c r="D28" s="22"/>
      <c r="E28" s="26"/>
      <c r="F28" s="24"/>
      <c r="G28" s="22" t="s">
        <v>46</v>
      </c>
      <c r="H28" s="54"/>
      <c r="I28" s="24" t="s">
        <v>274</v>
      </c>
      <c r="J28" s="26" t="s">
        <v>121</v>
      </c>
      <c r="K28" s="22" t="s">
        <v>249</v>
      </c>
      <c r="L28" s="27">
        <v>0.5</v>
      </c>
      <c r="M28" s="26"/>
      <c r="N28" s="26"/>
      <c r="O28" s="26"/>
      <c r="P28" s="26"/>
      <c r="Q28" s="26"/>
      <c r="R28" s="23">
        <v>67</v>
      </c>
      <c r="S28" s="24" t="s">
        <v>50</v>
      </c>
      <c r="T28" s="25" t="str">
        <f t="shared" si="0"/>
        <v>0.00</v>
      </c>
      <c r="U28" s="17">
        <f t="shared" si="1"/>
        <v>-0.5</v>
      </c>
      <c r="V28" s="23">
        <f t="shared" si="5"/>
        <v>-2.9000000000000004</v>
      </c>
      <c r="W28" s="20">
        <f t="shared" si="6"/>
        <v>16</v>
      </c>
      <c r="X28" s="21">
        <f t="shared" si="2"/>
        <v>-0.18125000000000002</v>
      </c>
      <c r="Y28" s="49">
        <f t="shared" si="3"/>
        <v>-2.9000000000000005E-2</v>
      </c>
      <c r="Z28" s="48">
        <f t="shared" si="4"/>
        <v>-290.00000000000006</v>
      </c>
      <c r="AA28" s="24" t="s">
        <v>50</v>
      </c>
    </row>
    <row r="29" spans="1:27" x14ac:dyDescent="0.2">
      <c r="A29" s="35">
        <v>45571</v>
      </c>
      <c r="B29" s="22" t="s">
        <v>48</v>
      </c>
      <c r="C29" s="35">
        <v>45347</v>
      </c>
      <c r="D29" s="22"/>
      <c r="E29" s="26"/>
      <c r="F29" s="24"/>
      <c r="G29" s="22" t="s">
        <v>46</v>
      </c>
      <c r="H29" s="54"/>
      <c r="I29" s="65" t="s">
        <v>275</v>
      </c>
      <c r="J29" s="26" t="s">
        <v>121</v>
      </c>
      <c r="K29" s="22" t="s">
        <v>249</v>
      </c>
      <c r="L29" s="27">
        <v>1.5</v>
      </c>
      <c r="M29" s="26"/>
      <c r="N29" s="26"/>
      <c r="O29" s="26"/>
      <c r="P29" s="26"/>
      <c r="Q29" s="26"/>
      <c r="R29" s="23">
        <v>3.75</v>
      </c>
      <c r="S29" s="24" t="s">
        <v>53</v>
      </c>
      <c r="T29" s="25">
        <f t="shared" si="0"/>
        <v>5.63</v>
      </c>
      <c r="U29" s="17">
        <f t="shared" si="1"/>
        <v>4.13</v>
      </c>
      <c r="V29" s="23">
        <f t="shared" si="5"/>
        <v>1.2299999999999995</v>
      </c>
      <c r="W29" s="20">
        <f t="shared" si="6"/>
        <v>17.5</v>
      </c>
      <c r="X29" s="21">
        <f t="shared" si="2"/>
        <v>7.0285714285714257E-2</v>
      </c>
      <c r="Y29" s="49">
        <f t="shared" si="3"/>
        <v>1.2299999999999995E-2</v>
      </c>
      <c r="Z29" s="48">
        <f t="shared" si="4"/>
        <v>122.99999999999996</v>
      </c>
      <c r="AA29" s="24" t="s">
        <v>53</v>
      </c>
    </row>
    <row r="30" spans="1:27" x14ac:dyDescent="0.2">
      <c r="A30" s="35">
        <v>45571</v>
      </c>
      <c r="B30" s="22" t="s">
        <v>48</v>
      </c>
      <c r="C30" s="35">
        <v>45347</v>
      </c>
      <c r="D30" s="22"/>
      <c r="E30" s="26"/>
      <c r="F30" s="24"/>
      <c r="G30" s="22" t="s">
        <v>46</v>
      </c>
      <c r="H30" s="54"/>
      <c r="I30" s="24" t="s">
        <v>276</v>
      </c>
      <c r="J30" s="26" t="s">
        <v>121</v>
      </c>
      <c r="K30" s="22" t="s">
        <v>249</v>
      </c>
      <c r="L30" s="27">
        <v>0.5</v>
      </c>
      <c r="M30" s="26"/>
      <c r="N30" s="26"/>
      <c r="O30" s="26"/>
      <c r="P30" s="26"/>
      <c r="Q30" s="26"/>
      <c r="R30" s="23">
        <v>13</v>
      </c>
      <c r="S30" s="24" t="s">
        <v>50</v>
      </c>
      <c r="T30" s="25" t="str">
        <f t="shared" si="0"/>
        <v>0.00</v>
      </c>
      <c r="U30" s="17">
        <f t="shared" si="1"/>
        <v>-0.5</v>
      </c>
      <c r="V30" s="23">
        <f t="shared" si="5"/>
        <v>0.72999999999999954</v>
      </c>
      <c r="W30" s="20">
        <f t="shared" si="6"/>
        <v>18</v>
      </c>
      <c r="X30" s="21">
        <f t="shared" si="2"/>
        <v>4.0555555555555532E-2</v>
      </c>
      <c r="Y30" s="49">
        <f t="shared" si="3"/>
        <v>7.2999999999999957E-3</v>
      </c>
      <c r="Z30" s="48">
        <f t="shared" si="4"/>
        <v>72.999999999999957</v>
      </c>
      <c r="AA30" s="24" t="s">
        <v>50</v>
      </c>
    </row>
    <row r="31" spans="1:27" x14ac:dyDescent="0.2">
      <c r="A31" s="35">
        <v>45571</v>
      </c>
      <c r="B31" s="22" t="s">
        <v>48</v>
      </c>
      <c r="C31" s="35">
        <v>45347</v>
      </c>
      <c r="D31" s="22"/>
      <c r="E31" s="26"/>
      <c r="F31" s="24"/>
      <c r="G31" s="22" t="s">
        <v>46</v>
      </c>
      <c r="H31" s="54"/>
      <c r="I31" s="24" t="s">
        <v>277</v>
      </c>
      <c r="J31" s="26" t="s">
        <v>121</v>
      </c>
      <c r="K31" s="22" t="s">
        <v>249</v>
      </c>
      <c r="L31" s="27">
        <v>0.5</v>
      </c>
      <c r="M31" s="26"/>
      <c r="N31" s="26"/>
      <c r="O31" s="26"/>
      <c r="P31" s="26"/>
      <c r="Q31" s="26"/>
      <c r="R31" s="23">
        <v>15</v>
      </c>
      <c r="S31" s="24" t="s">
        <v>50</v>
      </c>
      <c r="T31" s="25" t="str">
        <f t="shared" si="0"/>
        <v>0.00</v>
      </c>
      <c r="U31" s="17">
        <f t="shared" si="1"/>
        <v>-0.5</v>
      </c>
      <c r="V31" s="23">
        <f t="shared" si="5"/>
        <v>0.22999999999999954</v>
      </c>
      <c r="W31" s="20">
        <f t="shared" si="6"/>
        <v>18.5</v>
      </c>
      <c r="X31" s="21">
        <f t="shared" si="2"/>
        <v>1.2432432432432408E-2</v>
      </c>
      <c r="Y31" s="49">
        <f t="shared" si="3"/>
        <v>2.2999999999999952E-3</v>
      </c>
      <c r="Z31" s="48">
        <f t="shared" si="4"/>
        <v>22.999999999999954</v>
      </c>
      <c r="AA31" s="24" t="s">
        <v>50</v>
      </c>
    </row>
    <row r="32" spans="1:27" x14ac:dyDescent="0.2">
      <c r="A32" s="35">
        <v>45571</v>
      </c>
      <c r="B32" s="22" t="s">
        <v>48</v>
      </c>
      <c r="C32" s="35">
        <v>45347</v>
      </c>
      <c r="D32" s="22"/>
      <c r="E32" s="26"/>
      <c r="F32" s="24"/>
      <c r="G32" s="22" t="s">
        <v>46</v>
      </c>
      <c r="H32" s="55"/>
      <c r="I32" s="24" t="s">
        <v>278</v>
      </c>
      <c r="J32" s="26" t="s">
        <v>121</v>
      </c>
      <c r="K32" s="22" t="s">
        <v>249</v>
      </c>
      <c r="L32" s="27">
        <v>1</v>
      </c>
      <c r="M32" s="26"/>
      <c r="N32" s="26"/>
      <c r="O32" s="26"/>
      <c r="P32" s="26"/>
      <c r="Q32" s="26"/>
      <c r="R32" s="23">
        <v>23</v>
      </c>
      <c r="S32" s="24" t="s">
        <v>50</v>
      </c>
      <c r="T32" s="25" t="str">
        <f t="shared" si="0"/>
        <v>0.00</v>
      </c>
      <c r="U32" s="17">
        <f t="shared" si="1"/>
        <v>-1</v>
      </c>
      <c r="V32" s="23">
        <f t="shared" si="5"/>
        <v>-0.77000000000000046</v>
      </c>
      <c r="W32" s="20">
        <f t="shared" si="6"/>
        <v>19.5</v>
      </c>
      <c r="X32" s="21">
        <f t="shared" si="2"/>
        <v>-3.9487179487179509E-2</v>
      </c>
      <c r="Y32" s="49">
        <f t="shared" si="3"/>
        <v>-7.7000000000000046E-3</v>
      </c>
      <c r="Z32" s="48">
        <f t="shared" si="4"/>
        <v>-77.000000000000043</v>
      </c>
      <c r="AA32" s="24" t="s">
        <v>50</v>
      </c>
    </row>
    <row r="33" spans="1:27" x14ac:dyDescent="0.2">
      <c r="A33" s="35">
        <v>45571</v>
      </c>
      <c r="B33" s="22" t="s">
        <v>48</v>
      </c>
      <c r="C33" s="35">
        <v>45347</v>
      </c>
      <c r="D33" s="22"/>
      <c r="E33" s="26"/>
      <c r="F33" s="24"/>
      <c r="G33" s="22" t="s">
        <v>46</v>
      </c>
      <c r="H33" s="55"/>
      <c r="I33" s="24" t="s">
        <v>279</v>
      </c>
      <c r="J33" s="26" t="s">
        <v>121</v>
      </c>
      <c r="K33" s="22" t="s">
        <v>249</v>
      </c>
      <c r="L33" s="27">
        <v>1</v>
      </c>
      <c r="M33" s="27"/>
      <c r="N33" s="27"/>
      <c r="O33" s="27"/>
      <c r="P33" s="27"/>
      <c r="Q33" s="27"/>
      <c r="R33" s="27">
        <v>21</v>
      </c>
      <c r="S33" s="24" t="s">
        <v>50</v>
      </c>
      <c r="T33" s="25" t="str">
        <f t="shared" si="0"/>
        <v>0.00</v>
      </c>
      <c r="U33" s="17">
        <f t="shared" si="1"/>
        <v>-1</v>
      </c>
      <c r="V33" s="23">
        <f t="shared" si="5"/>
        <v>-1.7700000000000005</v>
      </c>
      <c r="W33" s="20">
        <f t="shared" si="6"/>
        <v>20.5</v>
      </c>
      <c r="X33" s="21">
        <f t="shared" si="2"/>
        <v>-8.6341463414634168E-2</v>
      </c>
      <c r="Y33" s="49">
        <f t="shared" si="3"/>
        <v>-1.7700000000000004E-2</v>
      </c>
      <c r="Z33" s="48">
        <f t="shared" si="4"/>
        <v>-177.00000000000006</v>
      </c>
      <c r="AA33" s="24" t="s">
        <v>50</v>
      </c>
    </row>
    <row r="34" spans="1:27" x14ac:dyDescent="0.2">
      <c r="A34" s="35">
        <v>45571</v>
      </c>
      <c r="B34" s="22" t="s">
        <v>48</v>
      </c>
      <c r="C34" s="35">
        <v>45347</v>
      </c>
      <c r="D34" s="22"/>
      <c r="E34" s="26"/>
      <c r="F34" s="24"/>
      <c r="G34" s="22" t="s">
        <v>46</v>
      </c>
      <c r="H34" s="55"/>
      <c r="I34" s="24" t="s">
        <v>280</v>
      </c>
      <c r="J34" s="26" t="s">
        <v>121</v>
      </c>
      <c r="K34" s="22" t="s">
        <v>249</v>
      </c>
      <c r="L34" s="27">
        <v>3</v>
      </c>
      <c r="M34" s="26"/>
      <c r="N34" s="26"/>
      <c r="O34" s="26"/>
      <c r="P34" s="26"/>
      <c r="Q34" s="26"/>
      <c r="R34" s="23">
        <v>4</v>
      </c>
      <c r="S34" s="24" t="s">
        <v>50</v>
      </c>
      <c r="T34" s="25" t="str">
        <f t="shared" si="0"/>
        <v>0.00</v>
      </c>
      <c r="U34" s="17">
        <f t="shared" si="1"/>
        <v>-3</v>
      </c>
      <c r="V34" s="23">
        <f t="shared" si="5"/>
        <v>-4.7700000000000005</v>
      </c>
      <c r="W34" s="20">
        <f t="shared" si="6"/>
        <v>23.5</v>
      </c>
      <c r="X34" s="21">
        <f t="shared" si="2"/>
        <v>-0.20297872340425535</v>
      </c>
      <c r="Y34" s="49">
        <f t="shared" si="3"/>
        <v>-4.7700000000000006E-2</v>
      </c>
      <c r="Z34" s="48">
        <f t="shared" si="4"/>
        <v>-477.00000000000006</v>
      </c>
      <c r="AA34" s="24" t="s">
        <v>50</v>
      </c>
    </row>
    <row r="35" spans="1:27" x14ac:dyDescent="0.2">
      <c r="A35" s="35">
        <v>45571</v>
      </c>
      <c r="B35" s="22" t="s">
        <v>48</v>
      </c>
      <c r="C35" s="35">
        <v>45347</v>
      </c>
      <c r="D35" s="22"/>
      <c r="E35" s="26"/>
      <c r="F35" s="24"/>
      <c r="G35" s="22" t="s">
        <v>46</v>
      </c>
      <c r="H35" s="55"/>
      <c r="I35" s="24" t="s">
        <v>281</v>
      </c>
      <c r="J35" s="26" t="s">
        <v>121</v>
      </c>
      <c r="K35" s="22" t="s">
        <v>249</v>
      </c>
      <c r="L35" s="27">
        <v>1</v>
      </c>
      <c r="M35" s="26"/>
      <c r="N35" s="26"/>
      <c r="O35" s="26"/>
      <c r="P35" s="26"/>
      <c r="Q35" s="26"/>
      <c r="R35" s="23">
        <v>6</v>
      </c>
      <c r="S35" s="24" t="s">
        <v>50</v>
      </c>
      <c r="T35" s="25" t="str">
        <f t="shared" ref="T35:T66" si="7">IF(($AA35="W"),ROUND(($L35*$R35),2),"0.00")</f>
        <v>0.00</v>
      </c>
      <c r="U35" s="17">
        <f t="shared" ref="U35:U66" si="8">-$L35+T35</f>
        <v>-1</v>
      </c>
      <c r="V35" s="23">
        <f t="shared" si="5"/>
        <v>-5.7700000000000005</v>
      </c>
      <c r="W35" s="20">
        <f t="shared" si="6"/>
        <v>24.5</v>
      </c>
      <c r="X35" s="21">
        <f t="shared" ref="X35:X66" si="9">SUM(V35/W35)</f>
        <v>-0.23551020408163267</v>
      </c>
      <c r="Y35" s="49">
        <f t="shared" ref="Y35:Y66" si="10">V35/100</f>
        <v>-5.7700000000000001E-2</v>
      </c>
      <c r="Z35" s="48">
        <f t="shared" ref="Z35:Z66" si="11">V35*100</f>
        <v>-577</v>
      </c>
      <c r="AA35" s="24" t="s">
        <v>50</v>
      </c>
    </row>
    <row r="36" spans="1:27" x14ac:dyDescent="0.2">
      <c r="A36" s="35">
        <v>45571</v>
      </c>
      <c r="B36" s="22" t="s">
        <v>48</v>
      </c>
      <c r="C36" s="35">
        <v>45347</v>
      </c>
      <c r="D36" s="22"/>
      <c r="E36" s="26"/>
      <c r="F36" s="24"/>
      <c r="G36" s="22" t="s">
        <v>46</v>
      </c>
      <c r="H36" s="55"/>
      <c r="I36" s="65" t="s">
        <v>282</v>
      </c>
      <c r="J36" s="26" t="s">
        <v>121</v>
      </c>
      <c r="K36" s="22" t="s">
        <v>249</v>
      </c>
      <c r="L36" s="27">
        <v>2</v>
      </c>
      <c r="M36" s="26"/>
      <c r="N36" s="26"/>
      <c r="O36" s="26"/>
      <c r="P36" s="26"/>
      <c r="Q36" s="26"/>
      <c r="R36" s="23">
        <v>6.5</v>
      </c>
      <c r="S36" s="24" t="s">
        <v>53</v>
      </c>
      <c r="T36" s="25">
        <f t="shared" si="7"/>
        <v>13</v>
      </c>
      <c r="U36" s="17">
        <f t="shared" si="8"/>
        <v>11</v>
      </c>
      <c r="V36" s="23">
        <f t="shared" ref="V36:V67" si="12">U36+V35</f>
        <v>5.2299999999999995</v>
      </c>
      <c r="W36" s="20">
        <f t="shared" ref="W36:W67" si="13">L36+W35</f>
        <v>26.5</v>
      </c>
      <c r="X36" s="21">
        <f t="shared" si="9"/>
        <v>0.19735849056603771</v>
      </c>
      <c r="Y36" s="49">
        <f t="shared" si="10"/>
        <v>5.2299999999999992E-2</v>
      </c>
      <c r="Z36" s="48">
        <f t="shared" si="11"/>
        <v>523</v>
      </c>
      <c r="AA36" s="24" t="s">
        <v>53</v>
      </c>
    </row>
    <row r="37" spans="1:27" x14ac:dyDescent="0.2">
      <c r="A37" s="35">
        <v>45571</v>
      </c>
      <c r="B37" s="22" t="s">
        <v>48</v>
      </c>
      <c r="C37" s="35">
        <v>45347</v>
      </c>
      <c r="D37" s="22"/>
      <c r="E37" s="26"/>
      <c r="F37" s="24"/>
      <c r="G37" s="22" t="s">
        <v>46</v>
      </c>
      <c r="H37" s="55"/>
      <c r="I37" s="24" t="s">
        <v>283</v>
      </c>
      <c r="J37" s="26" t="s">
        <v>121</v>
      </c>
      <c r="K37" s="22" t="s">
        <v>249</v>
      </c>
      <c r="L37" s="27">
        <v>1</v>
      </c>
      <c r="M37" s="26"/>
      <c r="N37" s="26"/>
      <c r="O37" s="26"/>
      <c r="P37" s="26"/>
      <c r="Q37" s="26"/>
      <c r="R37" s="23">
        <v>15</v>
      </c>
      <c r="S37" s="24" t="s">
        <v>50</v>
      </c>
      <c r="T37" s="25" t="str">
        <f t="shared" si="7"/>
        <v>0.00</v>
      </c>
      <c r="U37" s="17">
        <f t="shared" si="8"/>
        <v>-1</v>
      </c>
      <c r="V37" s="23">
        <f t="shared" si="12"/>
        <v>4.2299999999999995</v>
      </c>
      <c r="W37" s="20">
        <f t="shared" si="13"/>
        <v>27.5</v>
      </c>
      <c r="X37" s="21">
        <f t="shared" si="9"/>
        <v>0.1538181818181818</v>
      </c>
      <c r="Y37" s="49">
        <f t="shared" si="10"/>
        <v>4.2299999999999997E-2</v>
      </c>
      <c r="Z37" s="48">
        <f t="shared" si="11"/>
        <v>422.99999999999994</v>
      </c>
      <c r="AA37" s="24" t="s">
        <v>50</v>
      </c>
    </row>
    <row r="38" spans="1:27" x14ac:dyDescent="0.2">
      <c r="A38" s="35">
        <v>45571</v>
      </c>
      <c r="B38" s="22" t="s">
        <v>48</v>
      </c>
      <c r="C38" s="35">
        <v>45347</v>
      </c>
      <c r="D38" s="22"/>
      <c r="E38" s="26"/>
      <c r="F38" s="24"/>
      <c r="G38" s="22" t="s">
        <v>46</v>
      </c>
      <c r="H38" s="55"/>
      <c r="I38" s="24" t="s">
        <v>284</v>
      </c>
      <c r="J38" s="26" t="s">
        <v>121</v>
      </c>
      <c r="K38" s="22" t="s">
        <v>249</v>
      </c>
      <c r="L38" s="27">
        <v>0.5</v>
      </c>
      <c r="M38" s="26"/>
      <c r="N38" s="26"/>
      <c r="O38" s="26"/>
      <c r="P38" s="26"/>
      <c r="Q38" s="26"/>
      <c r="R38" s="23">
        <v>10</v>
      </c>
      <c r="S38" s="24" t="s">
        <v>50</v>
      </c>
      <c r="T38" s="25" t="str">
        <f t="shared" si="7"/>
        <v>0.00</v>
      </c>
      <c r="U38" s="17">
        <f t="shared" si="8"/>
        <v>-0.5</v>
      </c>
      <c r="V38" s="23">
        <f t="shared" si="12"/>
        <v>3.7299999999999995</v>
      </c>
      <c r="W38" s="20">
        <f t="shared" si="13"/>
        <v>28</v>
      </c>
      <c r="X38" s="21">
        <f t="shared" si="9"/>
        <v>0.1332142857142857</v>
      </c>
      <c r="Y38" s="49">
        <f t="shared" si="10"/>
        <v>3.7299999999999993E-2</v>
      </c>
      <c r="Z38" s="48">
        <f t="shared" si="11"/>
        <v>372.99999999999994</v>
      </c>
      <c r="AA38" s="24" t="s">
        <v>50</v>
      </c>
    </row>
    <row r="39" spans="1:27" x14ac:dyDescent="0.2">
      <c r="A39" s="35">
        <v>45571</v>
      </c>
      <c r="B39" s="22" t="s">
        <v>48</v>
      </c>
      <c r="C39" s="35">
        <v>45347</v>
      </c>
      <c r="D39" s="22"/>
      <c r="E39" s="26"/>
      <c r="F39" s="24"/>
      <c r="G39" s="22" t="s">
        <v>46</v>
      </c>
      <c r="H39" s="55"/>
      <c r="I39" s="24" t="s">
        <v>285</v>
      </c>
      <c r="J39" s="26" t="s">
        <v>121</v>
      </c>
      <c r="K39" s="22" t="s">
        <v>249</v>
      </c>
      <c r="L39" s="27">
        <v>1</v>
      </c>
      <c r="M39" s="26"/>
      <c r="N39" s="26"/>
      <c r="O39" s="26"/>
      <c r="P39" s="26"/>
      <c r="Q39" s="26"/>
      <c r="R39" s="23">
        <v>11.5</v>
      </c>
      <c r="S39" s="24" t="s">
        <v>50</v>
      </c>
      <c r="T39" s="25" t="str">
        <f t="shared" si="7"/>
        <v>0.00</v>
      </c>
      <c r="U39" s="17">
        <f t="shared" si="8"/>
        <v>-1</v>
      </c>
      <c r="V39" s="23">
        <f t="shared" si="12"/>
        <v>2.7299999999999995</v>
      </c>
      <c r="W39" s="20">
        <f t="shared" si="13"/>
        <v>29</v>
      </c>
      <c r="X39" s="21">
        <f t="shared" si="9"/>
        <v>9.4137931034482744E-2</v>
      </c>
      <c r="Y39" s="49">
        <f t="shared" si="10"/>
        <v>2.7299999999999994E-2</v>
      </c>
      <c r="Z39" s="48">
        <f t="shared" si="11"/>
        <v>272.99999999999994</v>
      </c>
      <c r="AA39" s="24" t="s">
        <v>50</v>
      </c>
    </row>
    <row r="40" spans="1:27" x14ac:dyDescent="0.2">
      <c r="A40" s="35">
        <v>45571</v>
      </c>
      <c r="B40" s="22" t="s">
        <v>48</v>
      </c>
      <c r="C40" s="35">
        <v>45347</v>
      </c>
      <c r="D40" s="22"/>
      <c r="E40" s="26"/>
      <c r="F40" s="24"/>
      <c r="G40" s="22" t="s">
        <v>46</v>
      </c>
      <c r="H40" s="55"/>
      <c r="I40" s="24" t="s">
        <v>286</v>
      </c>
      <c r="J40" s="26" t="s">
        <v>121</v>
      </c>
      <c r="K40" s="22" t="s">
        <v>249</v>
      </c>
      <c r="L40" s="27">
        <v>1</v>
      </c>
      <c r="M40" s="26"/>
      <c r="N40" s="26"/>
      <c r="O40" s="26"/>
      <c r="P40" s="26"/>
      <c r="Q40" s="26"/>
      <c r="R40" s="23">
        <v>12</v>
      </c>
      <c r="S40" s="24" t="s">
        <v>50</v>
      </c>
      <c r="T40" s="25" t="str">
        <f t="shared" si="7"/>
        <v>0.00</v>
      </c>
      <c r="U40" s="17">
        <f t="shared" si="8"/>
        <v>-1</v>
      </c>
      <c r="V40" s="23">
        <f t="shared" si="12"/>
        <v>1.7299999999999995</v>
      </c>
      <c r="W40" s="20">
        <f t="shared" si="13"/>
        <v>30</v>
      </c>
      <c r="X40" s="21">
        <f t="shared" si="9"/>
        <v>5.7666666666666651E-2</v>
      </c>
      <c r="Y40" s="49">
        <f t="shared" si="10"/>
        <v>1.7299999999999996E-2</v>
      </c>
      <c r="Z40" s="48">
        <f t="shared" si="11"/>
        <v>172.99999999999994</v>
      </c>
      <c r="AA40" s="24" t="s">
        <v>50</v>
      </c>
    </row>
    <row r="41" spans="1:27" x14ac:dyDescent="0.2">
      <c r="A41" s="35">
        <v>45571</v>
      </c>
      <c r="B41" s="22" t="s">
        <v>48</v>
      </c>
      <c r="C41" s="35">
        <v>45347</v>
      </c>
      <c r="D41" s="22"/>
      <c r="E41" s="26"/>
      <c r="F41" s="24"/>
      <c r="G41" s="22" t="s">
        <v>46</v>
      </c>
      <c r="H41" s="55"/>
      <c r="I41" s="24" t="s">
        <v>287</v>
      </c>
      <c r="J41" s="26" t="s">
        <v>121</v>
      </c>
      <c r="K41" s="22" t="s">
        <v>249</v>
      </c>
      <c r="L41" s="27">
        <v>0.5</v>
      </c>
      <c r="M41" s="26"/>
      <c r="N41" s="26"/>
      <c r="O41" s="26"/>
      <c r="P41" s="26"/>
      <c r="Q41" s="26"/>
      <c r="R41" s="23">
        <v>14</v>
      </c>
      <c r="S41" s="24" t="s">
        <v>50</v>
      </c>
      <c r="T41" s="25" t="str">
        <f t="shared" si="7"/>
        <v>0.00</v>
      </c>
      <c r="U41" s="17">
        <f t="shared" si="8"/>
        <v>-0.5</v>
      </c>
      <c r="V41" s="23">
        <f t="shared" si="12"/>
        <v>1.2299999999999995</v>
      </c>
      <c r="W41" s="20">
        <f t="shared" si="13"/>
        <v>30.5</v>
      </c>
      <c r="X41" s="21">
        <f t="shared" si="9"/>
        <v>4.0327868852459002E-2</v>
      </c>
      <c r="Y41" s="49">
        <f t="shared" si="10"/>
        <v>1.2299999999999995E-2</v>
      </c>
      <c r="Z41" s="48">
        <f t="shared" si="11"/>
        <v>122.99999999999996</v>
      </c>
      <c r="AA41" s="24" t="s">
        <v>50</v>
      </c>
    </row>
    <row r="42" spans="1:27" x14ac:dyDescent="0.2">
      <c r="A42" s="35">
        <v>45571</v>
      </c>
      <c r="B42" s="22" t="s">
        <v>48</v>
      </c>
      <c r="C42" s="35">
        <v>45347</v>
      </c>
      <c r="D42" s="22"/>
      <c r="E42" s="26"/>
      <c r="F42" s="24"/>
      <c r="G42" s="22" t="s">
        <v>46</v>
      </c>
      <c r="H42" s="55"/>
      <c r="I42" s="24" t="s">
        <v>288</v>
      </c>
      <c r="J42" s="26" t="s">
        <v>121</v>
      </c>
      <c r="K42" s="22" t="s">
        <v>249</v>
      </c>
      <c r="L42" s="27">
        <v>0.5</v>
      </c>
      <c r="M42" s="26"/>
      <c r="N42" s="26"/>
      <c r="O42" s="26"/>
      <c r="P42" s="26"/>
      <c r="Q42" s="26"/>
      <c r="R42" s="23">
        <v>11.5</v>
      </c>
      <c r="S42" s="24" t="s">
        <v>50</v>
      </c>
      <c r="T42" s="25" t="str">
        <f t="shared" si="7"/>
        <v>0.00</v>
      </c>
      <c r="U42" s="17">
        <f t="shared" si="8"/>
        <v>-0.5</v>
      </c>
      <c r="V42" s="23">
        <f t="shared" si="12"/>
        <v>0.72999999999999954</v>
      </c>
      <c r="W42" s="20">
        <f t="shared" si="13"/>
        <v>31</v>
      </c>
      <c r="X42" s="21">
        <f t="shared" si="9"/>
        <v>2.3548387096774179E-2</v>
      </c>
      <c r="Y42" s="49">
        <f t="shared" si="10"/>
        <v>7.2999999999999957E-3</v>
      </c>
      <c r="Z42" s="48">
        <f t="shared" si="11"/>
        <v>72.999999999999957</v>
      </c>
      <c r="AA42" s="24" t="s">
        <v>50</v>
      </c>
    </row>
    <row r="43" spans="1:27" x14ac:dyDescent="0.2">
      <c r="A43" s="35">
        <v>45571</v>
      </c>
      <c r="B43" s="22" t="s">
        <v>48</v>
      </c>
      <c r="C43" s="35">
        <v>45347</v>
      </c>
      <c r="D43" s="22"/>
      <c r="E43" s="26"/>
      <c r="F43" s="24"/>
      <c r="G43" s="22" t="s">
        <v>46</v>
      </c>
      <c r="H43" s="55"/>
      <c r="I43" s="24" t="s">
        <v>289</v>
      </c>
      <c r="J43" s="26" t="s">
        <v>121</v>
      </c>
      <c r="K43" s="22" t="s">
        <v>249</v>
      </c>
      <c r="L43" s="27">
        <v>1</v>
      </c>
      <c r="M43" s="26"/>
      <c r="N43" s="26"/>
      <c r="O43" s="26"/>
      <c r="P43" s="26"/>
      <c r="Q43" s="26"/>
      <c r="R43" s="23">
        <v>9.5</v>
      </c>
      <c r="S43" s="24" t="s">
        <v>50</v>
      </c>
      <c r="T43" s="25" t="str">
        <f t="shared" si="7"/>
        <v>0.00</v>
      </c>
      <c r="U43" s="17">
        <f t="shared" si="8"/>
        <v>-1</v>
      </c>
      <c r="V43" s="23">
        <f t="shared" si="12"/>
        <v>-0.27000000000000046</v>
      </c>
      <c r="W43" s="20">
        <f t="shared" si="13"/>
        <v>32</v>
      </c>
      <c r="X43" s="21">
        <f t="shared" si="9"/>
        <v>-8.4375000000000144E-3</v>
      </c>
      <c r="Y43" s="49">
        <f t="shared" si="10"/>
        <v>-2.7000000000000045E-3</v>
      </c>
      <c r="Z43" s="48">
        <f t="shared" si="11"/>
        <v>-27.000000000000046</v>
      </c>
      <c r="AA43" s="24" t="s">
        <v>50</v>
      </c>
    </row>
    <row r="44" spans="1:27" x14ac:dyDescent="0.2">
      <c r="A44" s="35">
        <v>45571</v>
      </c>
      <c r="B44" s="22" t="s">
        <v>48</v>
      </c>
      <c r="C44" s="35">
        <v>45347</v>
      </c>
      <c r="D44" s="22"/>
      <c r="E44" s="26"/>
      <c r="F44" s="24"/>
      <c r="G44" s="22" t="s">
        <v>46</v>
      </c>
      <c r="H44" s="55"/>
      <c r="I44" s="24" t="s">
        <v>290</v>
      </c>
      <c r="J44" s="26" t="s">
        <v>121</v>
      </c>
      <c r="K44" s="22" t="s">
        <v>249</v>
      </c>
      <c r="L44" s="27">
        <v>0.5</v>
      </c>
      <c r="M44" s="26"/>
      <c r="N44" s="26"/>
      <c r="O44" s="26"/>
      <c r="P44" s="26"/>
      <c r="Q44" s="26"/>
      <c r="R44" s="23">
        <v>17</v>
      </c>
      <c r="S44" s="24" t="s">
        <v>50</v>
      </c>
      <c r="T44" s="25" t="str">
        <f t="shared" si="7"/>
        <v>0.00</v>
      </c>
      <c r="U44" s="17">
        <f t="shared" si="8"/>
        <v>-0.5</v>
      </c>
      <c r="V44" s="23">
        <f t="shared" si="12"/>
        <v>-0.77000000000000046</v>
      </c>
      <c r="W44" s="20">
        <f t="shared" si="13"/>
        <v>32.5</v>
      </c>
      <c r="X44" s="21">
        <f t="shared" si="9"/>
        <v>-2.3692307692307707E-2</v>
      </c>
      <c r="Y44" s="49">
        <f t="shared" si="10"/>
        <v>-7.7000000000000046E-3</v>
      </c>
      <c r="Z44" s="48">
        <f t="shared" si="11"/>
        <v>-77.000000000000043</v>
      </c>
      <c r="AA44" s="24" t="s">
        <v>50</v>
      </c>
    </row>
    <row r="45" spans="1:27" x14ac:dyDescent="0.2">
      <c r="A45" s="35">
        <v>45571</v>
      </c>
      <c r="B45" s="22" t="s">
        <v>48</v>
      </c>
      <c r="C45" s="35">
        <v>45347</v>
      </c>
      <c r="D45" s="22"/>
      <c r="E45" s="26"/>
      <c r="F45" s="24"/>
      <c r="G45" s="22" t="s">
        <v>46</v>
      </c>
      <c r="H45" s="55"/>
      <c r="I45" s="24" t="s">
        <v>291</v>
      </c>
      <c r="J45" s="26" t="s">
        <v>121</v>
      </c>
      <c r="K45" s="22" t="s">
        <v>249</v>
      </c>
      <c r="L45" s="27">
        <v>1</v>
      </c>
      <c r="M45" s="26"/>
      <c r="N45" s="26"/>
      <c r="O45" s="26"/>
      <c r="P45" s="26"/>
      <c r="Q45" s="26"/>
      <c r="R45" s="23">
        <v>9</v>
      </c>
      <c r="S45" s="24" t="s">
        <v>50</v>
      </c>
      <c r="T45" s="25" t="str">
        <f t="shared" si="7"/>
        <v>0.00</v>
      </c>
      <c r="U45" s="17">
        <f t="shared" si="8"/>
        <v>-1</v>
      </c>
      <c r="V45" s="23">
        <f t="shared" si="12"/>
        <v>-1.7700000000000005</v>
      </c>
      <c r="W45" s="20">
        <f t="shared" si="13"/>
        <v>33.5</v>
      </c>
      <c r="X45" s="21">
        <f t="shared" si="9"/>
        <v>-5.2835820895522405E-2</v>
      </c>
      <c r="Y45" s="49">
        <f t="shared" si="10"/>
        <v>-1.7700000000000004E-2</v>
      </c>
      <c r="Z45" s="48">
        <f t="shared" si="11"/>
        <v>-177.00000000000006</v>
      </c>
      <c r="AA45" s="24" t="s">
        <v>50</v>
      </c>
    </row>
    <row r="46" spans="1:27" x14ac:dyDescent="0.2">
      <c r="A46" s="35">
        <v>45571</v>
      </c>
      <c r="B46" s="22" t="s">
        <v>48</v>
      </c>
      <c r="C46" s="35">
        <v>45347</v>
      </c>
      <c r="D46" s="22"/>
      <c r="E46" s="26"/>
      <c r="F46" s="24"/>
      <c r="G46" s="22" t="s">
        <v>46</v>
      </c>
      <c r="H46" s="55"/>
      <c r="I46" s="24" t="s">
        <v>292</v>
      </c>
      <c r="J46" s="26" t="s">
        <v>121</v>
      </c>
      <c r="K46" s="22" t="s">
        <v>249</v>
      </c>
      <c r="L46" s="27">
        <v>0.5</v>
      </c>
      <c r="M46" s="26"/>
      <c r="N46" s="26"/>
      <c r="O46" s="26"/>
      <c r="P46" s="26"/>
      <c r="Q46" s="26"/>
      <c r="R46" s="23">
        <v>21</v>
      </c>
      <c r="S46" s="24" t="s">
        <v>50</v>
      </c>
      <c r="T46" s="25" t="str">
        <f t="shared" si="7"/>
        <v>0.00</v>
      </c>
      <c r="U46" s="17">
        <f t="shared" si="8"/>
        <v>-0.5</v>
      </c>
      <c r="V46" s="23">
        <f t="shared" si="12"/>
        <v>-2.2700000000000005</v>
      </c>
      <c r="W46" s="20">
        <f t="shared" si="13"/>
        <v>34</v>
      </c>
      <c r="X46" s="21">
        <f t="shared" si="9"/>
        <v>-6.6764705882352948E-2</v>
      </c>
      <c r="Y46" s="49">
        <f t="shared" si="10"/>
        <v>-2.2700000000000005E-2</v>
      </c>
      <c r="Z46" s="48">
        <f t="shared" si="11"/>
        <v>-227.00000000000006</v>
      </c>
      <c r="AA46" s="24" t="s">
        <v>50</v>
      </c>
    </row>
    <row r="47" spans="1:27" x14ac:dyDescent="0.2">
      <c r="A47" s="35">
        <v>45571</v>
      </c>
      <c r="B47" s="22" t="s">
        <v>48</v>
      </c>
      <c r="C47" s="35">
        <v>45347</v>
      </c>
      <c r="D47" s="22"/>
      <c r="E47" s="26"/>
      <c r="F47" s="24"/>
      <c r="G47" s="22" t="s">
        <v>46</v>
      </c>
      <c r="H47" s="55"/>
      <c r="I47" s="24" t="s">
        <v>293</v>
      </c>
      <c r="J47" s="26" t="s">
        <v>121</v>
      </c>
      <c r="K47" s="22" t="s">
        <v>249</v>
      </c>
      <c r="L47" s="27">
        <v>0.5</v>
      </c>
      <c r="M47" s="26"/>
      <c r="N47" s="26"/>
      <c r="O47" s="26"/>
      <c r="P47" s="26"/>
      <c r="Q47" s="26"/>
      <c r="R47" s="23">
        <v>51</v>
      </c>
      <c r="S47" s="24" t="s">
        <v>50</v>
      </c>
      <c r="T47" s="25" t="str">
        <f t="shared" si="7"/>
        <v>0.00</v>
      </c>
      <c r="U47" s="17">
        <f t="shared" si="8"/>
        <v>-0.5</v>
      </c>
      <c r="V47" s="23">
        <f t="shared" si="12"/>
        <v>-2.7700000000000005</v>
      </c>
      <c r="W47" s="20">
        <f t="shared" si="13"/>
        <v>34.5</v>
      </c>
      <c r="X47" s="21">
        <f t="shared" si="9"/>
        <v>-8.0289855072463778E-2</v>
      </c>
      <c r="Y47" s="49">
        <f t="shared" si="10"/>
        <v>-2.7700000000000006E-2</v>
      </c>
      <c r="Z47" s="48">
        <f t="shared" si="11"/>
        <v>-277.00000000000006</v>
      </c>
      <c r="AA47" s="24" t="s">
        <v>50</v>
      </c>
    </row>
    <row r="48" spans="1:27" x14ac:dyDescent="0.2">
      <c r="A48" s="35">
        <v>45571</v>
      </c>
      <c r="B48" s="22" t="s">
        <v>48</v>
      </c>
      <c r="C48" s="35">
        <v>45347</v>
      </c>
      <c r="D48" s="22"/>
      <c r="E48" s="26"/>
      <c r="F48" s="24"/>
      <c r="G48" s="22" t="s">
        <v>46</v>
      </c>
      <c r="H48" s="55"/>
      <c r="I48" s="24" t="s">
        <v>294</v>
      </c>
      <c r="J48" s="26" t="s">
        <v>121</v>
      </c>
      <c r="K48" s="22" t="s">
        <v>249</v>
      </c>
      <c r="L48" s="27">
        <v>0.5</v>
      </c>
      <c r="M48" s="26"/>
      <c r="N48" s="26"/>
      <c r="O48" s="26"/>
      <c r="P48" s="26"/>
      <c r="Q48" s="26"/>
      <c r="R48" s="23">
        <v>126</v>
      </c>
      <c r="S48" s="24" t="s">
        <v>50</v>
      </c>
      <c r="T48" s="25" t="str">
        <f t="shared" si="7"/>
        <v>0.00</v>
      </c>
      <c r="U48" s="17">
        <f t="shared" si="8"/>
        <v>-0.5</v>
      </c>
      <c r="V48" s="23">
        <f t="shared" si="12"/>
        <v>-3.2700000000000005</v>
      </c>
      <c r="W48" s="20">
        <f t="shared" si="13"/>
        <v>35</v>
      </c>
      <c r="X48" s="21">
        <f t="shared" si="9"/>
        <v>-9.3428571428571444E-2</v>
      </c>
      <c r="Y48" s="49">
        <f t="shared" si="10"/>
        <v>-3.2700000000000007E-2</v>
      </c>
      <c r="Z48" s="48">
        <f t="shared" si="11"/>
        <v>-327.00000000000006</v>
      </c>
      <c r="AA48" s="24" t="s">
        <v>50</v>
      </c>
    </row>
    <row r="49" spans="1:27" x14ac:dyDescent="0.2">
      <c r="A49" s="35">
        <v>45571</v>
      </c>
      <c r="B49" s="56" t="s">
        <v>48</v>
      </c>
      <c r="C49" s="35">
        <v>45505</v>
      </c>
      <c r="D49" s="22"/>
      <c r="E49" s="26"/>
      <c r="F49" s="24"/>
      <c r="G49" s="22" t="s">
        <v>46</v>
      </c>
      <c r="H49" s="55"/>
      <c r="I49" s="24" t="s">
        <v>295</v>
      </c>
      <c r="J49" s="26" t="s">
        <v>121</v>
      </c>
      <c r="K49" s="22" t="s">
        <v>249</v>
      </c>
      <c r="L49" s="27">
        <v>1</v>
      </c>
      <c r="M49" s="26"/>
      <c r="N49" s="26"/>
      <c r="O49" s="26"/>
      <c r="P49" s="26"/>
      <c r="Q49" s="26"/>
      <c r="R49" s="27">
        <v>9</v>
      </c>
      <c r="S49" s="24" t="s">
        <v>50</v>
      </c>
      <c r="T49" s="25" t="str">
        <f t="shared" si="7"/>
        <v>0.00</v>
      </c>
      <c r="U49" s="17">
        <f t="shared" si="8"/>
        <v>-1</v>
      </c>
      <c r="V49" s="23">
        <f t="shared" si="12"/>
        <v>-4.2700000000000005</v>
      </c>
      <c r="W49" s="20">
        <f t="shared" si="13"/>
        <v>36</v>
      </c>
      <c r="X49" s="21">
        <f t="shared" si="9"/>
        <v>-0.11861111111111113</v>
      </c>
      <c r="Y49" s="49">
        <f t="shared" si="10"/>
        <v>-4.2700000000000002E-2</v>
      </c>
      <c r="Z49" s="48">
        <f t="shared" si="11"/>
        <v>-427.00000000000006</v>
      </c>
      <c r="AA49" s="24" t="s">
        <v>50</v>
      </c>
    </row>
    <row r="50" spans="1:27" x14ac:dyDescent="0.2">
      <c r="A50" s="35">
        <v>45907</v>
      </c>
      <c r="B50" s="24" t="s">
        <v>48</v>
      </c>
      <c r="C50" s="35">
        <v>45717</v>
      </c>
      <c r="D50" s="22"/>
      <c r="E50" s="26"/>
      <c r="F50" s="24"/>
      <c r="G50" s="24" t="s">
        <v>46</v>
      </c>
      <c r="H50" s="55"/>
      <c r="I50" s="24" t="s">
        <v>423</v>
      </c>
      <c r="J50" s="26" t="s">
        <v>121</v>
      </c>
      <c r="K50" s="22" t="s">
        <v>249</v>
      </c>
      <c r="L50" s="27">
        <v>2.5</v>
      </c>
      <c r="M50" s="26"/>
      <c r="N50" s="26"/>
      <c r="O50" s="26"/>
      <c r="P50" s="26"/>
      <c r="Q50" s="26"/>
      <c r="R50" s="23">
        <v>3.6</v>
      </c>
      <c r="S50" s="24" t="s">
        <v>50</v>
      </c>
      <c r="T50" s="25" t="str">
        <f t="shared" si="7"/>
        <v>0.00</v>
      </c>
      <c r="U50" s="17">
        <f t="shared" si="8"/>
        <v>-2.5</v>
      </c>
      <c r="V50" s="23">
        <f t="shared" si="12"/>
        <v>-6.7700000000000005</v>
      </c>
      <c r="W50" s="20">
        <f t="shared" si="13"/>
        <v>38.5</v>
      </c>
      <c r="X50" s="21">
        <f t="shared" si="9"/>
        <v>-0.17584415584415586</v>
      </c>
      <c r="Y50" s="49">
        <f t="shared" si="10"/>
        <v>-6.770000000000001E-2</v>
      </c>
      <c r="Z50" s="48">
        <f t="shared" si="11"/>
        <v>-677</v>
      </c>
      <c r="AA50" s="24" t="s">
        <v>50</v>
      </c>
    </row>
    <row r="51" spans="1:27" x14ac:dyDescent="0.2">
      <c r="A51" s="35">
        <v>45907</v>
      </c>
      <c r="B51" s="24" t="s">
        <v>48</v>
      </c>
      <c r="C51" s="35">
        <v>45717</v>
      </c>
      <c r="D51" s="22"/>
      <c r="E51" s="26"/>
      <c r="F51" s="24"/>
      <c r="G51" s="24" t="s">
        <v>46</v>
      </c>
      <c r="H51" s="55"/>
      <c r="I51" s="24" t="s">
        <v>322</v>
      </c>
      <c r="J51" s="26" t="s">
        <v>121</v>
      </c>
      <c r="K51" s="22" t="s">
        <v>249</v>
      </c>
      <c r="L51" s="27">
        <v>2</v>
      </c>
      <c r="M51" s="27"/>
      <c r="N51" s="27"/>
      <c r="O51" s="27"/>
      <c r="P51" s="27"/>
      <c r="Q51" s="27"/>
      <c r="R51" s="27">
        <v>17</v>
      </c>
      <c r="S51" s="24" t="s">
        <v>50</v>
      </c>
      <c r="T51" s="25" t="str">
        <f t="shared" si="7"/>
        <v>0.00</v>
      </c>
      <c r="U51" s="17">
        <f t="shared" si="8"/>
        <v>-2</v>
      </c>
      <c r="V51" s="23">
        <f t="shared" si="12"/>
        <v>-8.77</v>
      </c>
      <c r="W51" s="20">
        <f t="shared" si="13"/>
        <v>40.5</v>
      </c>
      <c r="X51" s="21">
        <f t="shared" si="9"/>
        <v>-0.21654320987654319</v>
      </c>
      <c r="Y51" s="49">
        <f t="shared" si="10"/>
        <v>-8.77E-2</v>
      </c>
      <c r="Z51" s="48">
        <f t="shared" si="11"/>
        <v>-877</v>
      </c>
      <c r="AA51" s="24" t="s">
        <v>50</v>
      </c>
    </row>
    <row r="52" spans="1:27" x14ac:dyDescent="0.2">
      <c r="A52" s="35">
        <v>45907</v>
      </c>
      <c r="B52" s="24" t="s">
        <v>48</v>
      </c>
      <c r="C52" s="35">
        <v>45717</v>
      </c>
      <c r="D52" s="22"/>
      <c r="E52" s="26"/>
      <c r="F52" s="24"/>
      <c r="G52" s="24" t="s">
        <v>46</v>
      </c>
      <c r="H52" s="55"/>
      <c r="I52" s="24" t="s">
        <v>424</v>
      </c>
      <c r="J52" s="26" t="s">
        <v>121</v>
      </c>
      <c r="K52" s="22" t="s">
        <v>249</v>
      </c>
      <c r="L52" s="27">
        <v>2</v>
      </c>
      <c r="M52" s="27"/>
      <c r="N52" s="27"/>
      <c r="O52" s="27"/>
      <c r="P52" s="27"/>
      <c r="Q52" s="27"/>
      <c r="R52" s="27">
        <v>9.5</v>
      </c>
      <c r="S52" s="24" t="s">
        <v>50</v>
      </c>
      <c r="T52" s="25" t="str">
        <f t="shared" si="7"/>
        <v>0.00</v>
      </c>
      <c r="U52" s="17">
        <f t="shared" si="8"/>
        <v>-2</v>
      </c>
      <c r="V52" s="23">
        <f t="shared" si="12"/>
        <v>-10.77</v>
      </c>
      <c r="W52" s="20">
        <f t="shared" si="13"/>
        <v>42.5</v>
      </c>
      <c r="X52" s="21">
        <f t="shared" si="9"/>
        <v>-0.25341176470588234</v>
      </c>
      <c r="Y52" s="49">
        <f t="shared" si="10"/>
        <v>-0.10769999999999999</v>
      </c>
      <c r="Z52" s="48">
        <f t="shared" si="11"/>
        <v>-1077</v>
      </c>
      <c r="AA52" s="24" t="s">
        <v>50</v>
      </c>
    </row>
    <row r="53" spans="1:27" x14ac:dyDescent="0.2">
      <c r="A53" s="35">
        <v>45907</v>
      </c>
      <c r="B53" s="24" t="s">
        <v>48</v>
      </c>
      <c r="C53" s="35">
        <v>45717</v>
      </c>
      <c r="D53" s="22"/>
      <c r="E53" s="26"/>
      <c r="F53" s="24"/>
      <c r="G53" s="24" t="s">
        <v>46</v>
      </c>
      <c r="H53" s="55"/>
      <c r="I53" s="24" t="s">
        <v>425</v>
      </c>
      <c r="J53" s="26" t="s">
        <v>121</v>
      </c>
      <c r="K53" s="22" t="s">
        <v>249</v>
      </c>
      <c r="L53" s="27">
        <v>2</v>
      </c>
      <c r="M53" s="27"/>
      <c r="N53" s="27"/>
      <c r="O53" s="27"/>
      <c r="P53" s="27"/>
      <c r="Q53" s="27"/>
      <c r="R53" s="27">
        <v>4.8</v>
      </c>
      <c r="S53" s="24" t="s">
        <v>50</v>
      </c>
      <c r="T53" s="25" t="str">
        <f t="shared" si="7"/>
        <v>0.00</v>
      </c>
      <c r="U53" s="17">
        <f t="shared" si="8"/>
        <v>-2</v>
      </c>
      <c r="V53" s="23">
        <f t="shared" si="12"/>
        <v>-12.77</v>
      </c>
      <c r="W53" s="20">
        <f t="shared" si="13"/>
        <v>44.5</v>
      </c>
      <c r="X53" s="21">
        <f t="shared" si="9"/>
        <v>-0.28696629213483144</v>
      </c>
      <c r="Y53" s="49">
        <f t="shared" si="10"/>
        <v>-0.12770000000000001</v>
      </c>
      <c r="Z53" s="48">
        <f t="shared" si="11"/>
        <v>-1277</v>
      </c>
      <c r="AA53" s="24" t="s">
        <v>50</v>
      </c>
    </row>
    <row r="54" spans="1:27" x14ac:dyDescent="0.2">
      <c r="A54" s="35">
        <v>45907</v>
      </c>
      <c r="B54" s="24" t="s">
        <v>48</v>
      </c>
      <c r="C54" s="35">
        <v>45717</v>
      </c>
      <c r="D54" s="22"/>
      <c r="E54" s="26"/>
      <c r="F54" s="24"/>
      <c r="G54" s="24" t="s">
        <v>46</v>
      </c>
      <c r="H54" s="55"/>
      <c r="I54" s="24" t="s">
        <v>426</v>
      </c>
      <c r="J54" s="26" t="s">
        <v>121</v>
      </c>
      <c r="K54" s="22" t="s">
        <v>249</v>
      </c>
      <c r="L54" s="27">
        <v>1</v>
      </c>
      <c r="M54" s="27"/>
      <c r="N54" s="27"/>
      <c r="O54" s="27"/>
      <c r="P54" s="27"/>
      <c r="Q54" s="27"/>
      <c r="R54" s="27">
        <v>34</v>
      </c>
      <c r="S54" s="24" t="s">
        <v>50</v>
      </c>
      <c r="T54" s="25" t="str">
        <f t="shared" si="7"/>
        <v>0.00</v>
      </c>
      <c r="U54" s="17">
        <f t="shared" si="8"/>
        <v>-1</v>
      </c>
      <c r="V54" s="23">
        <f t="shared" si="12"/>
        <v>-13.77</v>
      </c>
      <c r="W54" s="20">
        <f t="shared" si="13"/>
        <v>45.5</v>
      </c>
      <c r="X54" s="21">
        <f t="shared" si="9"/>
        <v>-0.30263736263736263</v>
      </c>
      <c r="Y54" s="49">
        <f t="shared" si="10"/>
        <v>-0.13769999999999999</v>
      </c>
      <c r="Z54" s="48">
        <f t="shared" si="11"/>
        <v>-1377</v>
      </c>
      <c r="AA54" s="24" t="s">
        <v>50</v>
      </c>
    </row>
    <row r="55" spans="1:27" x14ac:dyDescent="0.2">
      <c r="A55" s="35">
        <v>45907</v>
      </c>
      <c r="B55" s="24" t="s">
        <v>48</v>
      </c>
      <c r="C55" s="35">
        <v>45717</v>
      </c>
      <c r="D55" s="22"/>
      <c r="E55" s="26"/>
      <c r="F55" s="24"/>
      <c r="G55" s="24" t="s">
        <v>46</v>
      </c>
      <c r="H55" s="55"/>
      <c r="I55" s="24" t="s">
        <v>427</v>
      </c>
      <c r="J55" s="26" t="s">
        <v>121</v>
      </c>
      <c r="K55" s="22" t="s">
        <v>249</v>
      </c>
      <c r="L55" s="27">
        <v>1</v>
      </c>
      <c r="M55" s="27"/>
      <c r="N55" s="27"/>
      <c r="O55" s="27"/>
      <c r="P55" s="27"/>
      <c r="Q55" s="27"/>
      <c r="R55" s="27">
        <v>51</v>
      </c>
      <c r="S55" s="24" t="s">
        <v>50</v>
      </c>
      <c r="T55" s="25" t="str">
        <f t="shared" si="7"/>
        <v>0.00</v>
      </c>
      <c r="U55" s="17">
        <f t="shared" si="8"/>
        <v>-1</v>
      </c>
      <c r="V55" s="23">
        <f t="shared" si="12"/>
        <v>-14.77</v>
      </c>
      <c r="W55" s="20">
        <f t="shared" si="13"/>
        <v>46.5</v>
      </c>
      <c r="X55" s="21">
        <f t="shared" si="9"/>
        <v>-0.31763440860215053</v>
      </c>
      <c r="Y55" s="49">
        <f t="shared" si="10"/>
        <v>-0.1477</v>
      </c>
      <c r="Z55" s="48">
        <f t="shared" si="11"/>
        <v>-1477</v>
      </c>
      <c r="AA55" s="24" t="s">
        <v>50</v>
      </c>
    </row>
    <row r="56" spans="1:27" x14ac:dyDescent="0.2">
      <c r="A56" s="35">
        <v>45907</v>
      </c>
      <c r="B56" s="24" t="s">
        <v>48</v>
      </c>
      <c r="C56" s="35">
        <v>45717</v>
      </c>
      <c r="D56" s="22"/>
      <c r="E56" s="26"/>
      <c r="F56" s="24"/>
      <c r="G56" s="24" t="s">
        <v>46</v>
      </c>
      <c r="H56" s="55"/>
      <c r="I56" s="24" t="s">
        <v>428</v>
      </c>
      <c r="J56" s="26" t="s">
        <v>121</v>
      </c>
      <c r="K56" s="22" t="s">
        <v>249</v>
      </c>
      <c r="L56" s="27">
        <v>1</v>
      </c>
      <c r="M56" s="27"/>
      <c r="N56" s="27"/>
      <c r="O56" s="27"/>
      <c r="P56" s="27"/>
      <c r="Q56" s="27"/>
      <c r="R56" s="27">
        <v>5.5</v>
      </c>
      <c r="S56" s="24" t="s">
        <v>50</v>
      </c>
      <c r="T56" s="25" t="str">
        <f t="shared" si="7"/>
        <v>0.00</v>
      </c>
      <c r="U56" s="17">
        <f t="shared" si="8"/>
        <v>-1</v>
      </c>
      <c r="V56" s="23">
        <f t="shared" si="12"/>
        <v>-15.77</v>
      </c>
      <c r="W56" s="20">
        <f t="shared" si="13"/>
        <v>47.5</v>
      </c>
      <c r="X56" s="21">
        <f t="shared" si="9"/>
        <v>-0.33200000000000002</v>
      </c>
      <c r="Y56" s="49">
        <f t="shared" si="10"/>
        <v>-0.15770000000000001</v>
      </c>
      <c r="Z56" s="48">
        <f t="shared" si="11"/>
        <v>-1577</v>
      </c>
      <c r="AA56" s="24" t="s">
        <v>50</v>
      </c>
    </row>
    <row r="57" spans="1:27" x14ac:dyDescent="0.2">
      <c r="A57" s="35">
        <v>45907</v>
      </c>
      <c r="B57" s="24" t="s">
        <v>48</v>
      </c>
      <c r="C57" s="35">
        <v>45717</v>
      </c>
      <c r="D57" s="22"/>
      <c r="E57" s="26"/>
      <c r="F57" s="24"/>
      <c r="G57" s="24" t="s">
        <v>46</v>
      </c>
      <c r="H57" s="55"/>
      <c r="I57" s="24" t="s">
        <v>429</v>
      </c>
      <c r="J57" s="26" t="s">
        <v>121</v>
      </c>
      <c r="K57" s="22" t="s">
        <v>249</v>
      </c>
      <c r="L57" s="27">
        <v>1</v>
      </c>
      <c r="M57" s="27"/>
      <c r="N57" s="27"/>
      <c r="O57" s="27"/>
      <c r="P57" s="27"/>
      <c r="Q57" s="27"/>
      <c r="R57" s="27">
        <v>6</v>
      </c>
      <c r="S57" s="24" t="s">
        <v>50</v>
      </c>
      <c r="T57" s="25" t="str">
        <f t="shared" si="7"/>
        <v>0.00</v>
      </c>
      <c r="U57" s="17">
        <f t="shared" si="8"/>
        <v>-1</v>
      </c>
      <c r="V57" s="23">
        <f t="shared" si="12"/>
        <v>-16.77</v>
      </c>
      <c r="W57" s="20">
        <f t="shared" si="13"/>
        <v>48.5</v>
      </c>
      <c r="X57" s="21">
        <f t="shared" si="9"/>
        <v>-0.34577319587628863</v>
      </c>
      <c r="Y57" s="49">
        <f t="shared" si="10"/>
        <v>-0.16769999999999999</v>
      </c>
      <c r="Z57" s="48">
        <f t="shared" si="11"/>
        <v>-1677</v>
      </c>
      <c r="AA57" s="24" t="s">
        <v>50</v>
      </c>
    </row>
    <row r="58" spans="1:27" x14ac:dyDescent="0.2">
      <c r="A58" s="35">
        <v>45907</v>
      </c>
      <c r="B58" s="24" t="s">
        <v>48</v>
      </c>
      <c r="C58" s="35">
        <v>45717</v>
      </c>
      <c r="D58" s="22"/>
      <c r="E58" s="26"/>
      <c r="F58" s="24"/>
      <c r="G58" s="24" t="s">
        <v>46</v>
      </c>
      <c r="H58" s="55"/>
      <c r="I58" s="65" t="s">
        <v>430</v>
      </c>
      <c r="J58" s="26" t="s">
        <v>121</v>
      </c>
      <c r="K58" s="22" t="s">
        <v>249</v>
      </c>
      <c r="L58" s="27">
        <v>1</v>
      </c>
      <c r="M58" s="27"/>
      <c r="N58" s="27"/>
      <c r="O58" s="27"/>
      <c r="P58" s="27"/>
      <c r="Q58" s="27"/>
      <c r="R58" s="27">
        <v>5.5</v>
      </c>
      <c r="S58" s="24" t="s">
        <v>53</v>
      </c>
      <c r="T58" s="25">
        <f t="shared" si="7"/>
        <v>5.5</v>
      </c>
      <c r="U58" s="17">
        <f t="shared" si="8"/>
        <v>4.5</v>
      </c>
      <c r="V58" s="23">
        <f t="shared" si="12"/>
        <v>-12.27</v>
      </c>
      <c r="W58" s="20">
        <f t="shared" si="13"/>
        <v>49.5</v>
      </c>
      <c r="X58" s="21">
        <f t="shared" si="9"/>
        <v>-0.24787878787878787</v>
      </c>
      <c r="Y58" s="49">
        <f t="shared" si="10"/>
        <v>-0.12269999999999999</v>
      </c>
      <c r="Z58" s="48">
        <f t="shared" si="11"/>
        <v>-1227</v>
      </c>
      <c r="AA58" s="24" t="s">
        <v>53</v>
      </c>
    </row>
    <row r="59" spans="1:27" ht="17" x14ac:dyDescent="0.2">
      <c r="A59" s="35">
        <v>45907</v>
      </c>
      <c r="B59" s="24" t="s">
        <v>48</v>
      </c>
      <c r="C59" s="35">
        <v>45717</v>
      </c>
      <c r="D59" s="22"/>
      <c r="E59" s="26"/>
      <c r="F59" s="24"/>
      <c r="G59" s="24" t="s">
        <v>46</v>
      </c>
      <c r="H59" s="55"/>
      <c r="I59" s="66" t="s">
        <v>431</v>
      </c>
      <c r="J59" s="26" t="s">
        <v>121</v>
      </c>
      <c r="K59" s="22" t="s">
        <v>249</v>
      </c>
      <c r="L59" s="27">
        <v>1</v>
      </c>
      <c r="M59" s="27"/>
      <c r="N59" s="27"/>
      <c r="O59" s="27"/>
      <c r="P59" s="27"/>
      <c r="Q59" s="27"/>
      <c r="R59" s="23">
        <v>13</v>
      </c>
      <c r="S59" s="24" t="s">
        <v>50</v>
      </c>
      <c r="T59" s="25" t="str">
        <f t="shared" si="7"/>
        <v>0.00</v>
      </c>
      <c r="U59" s="17">
        <f t="shared" si="8"/>
        <v>-1</v>
      </c>
      <c r="V59" s="23">
        <f t="shared" si="12"/>
        <v>-13.27</v>
      </c>
      <c r="W59" s="20">
        <f t="shared" si="13"/>
        <v>50.5</v>
      </c>
      <c r="X59" s="21">
        <f t="shared" si="9"/>
        <v>-0.26277227722772278</v>
      </c>
      <c r="Y59" s="49">
        <f t="shared" si="10"/>
        <v>-0.13269999999999998</v>
      </c>
      <c r="Z59" s="48">
        <f t="shared" si="11"/>
        <v>-1327</v>
      </c>
      <c r="AA59" s="24" t="s">
        <v>50</v>
      </c>
    </row>
    <row r="60" spans="1:27" ht="17" x14ac:dyDescent="0.2">
      <c r="A60" s="35">
        <v>45907</v>
      </c>
      <c r="B60" s="24" t="s">
        <v>48</v>
      </c>
      <c r="C60" s="35">
        <v>45717</v>
      </c>
      <c r="D60" s="22"/>
      <c r="E60" s="26"/>
      <c r="F60" s="24"/>
      <c r="G60" s="24" t="s">
        <v>46</v>
      </c>
      <c r="H60" s="55"/>
      <c r="I60" s="66" t="s">
        <v>432</v>
      </c>
      <c r="J60" s="26" t="s">
        <v>121</v>
      </c>
      <c r="K60" s="22" t="s">
        <v>249</v>
      </c>
      <c r="L60" s="27">
        <v>1</v>
      </c>
      <c r="M60" s="27"/>
      <c r="N60" s="27"/>
      <c r="O60" s="27"/>
      <c r="P60" s="27"/>
      <c r="Q60" s="27"/>
      <c r="R60" s="23">
        <v>13</v>
      </c>
      <c r="S60" s="24" t="s">
        <v>50</v>
      </c>
      <c r="T60" s="25" t="str">
        <f t="shared" si="7"/>
        <v>0.00</v>
      </c>
      <c r="U60" s="17">
        <f t="shared" si="8"/>
        <v>-1</v>
      </c>
      <c r="V60" s="23">
        <f t="shared" si="12"/>
        <v>-14.27</v>
      </c>
      <c r="W60" s="20">
        <f t="shared" si="13"/>
        <v>51.5</v>
      </c>
      <c r="X60" s="21">
        <f t="shared" si="9"/>
        <v>-0.2770873786407767</v>
      </c>
      <c r="Y60" s="49">
        <f t="shared" si="10"/>
        <v>-0.14269999999999999</v>
      </c>
      <c r="Z60" s="48">
        <f t="shared" si="11"/>
        <v>-1427</v>
      </c>
      <c r="AA60" s="24" t="s">
        <v>50</v>
      </c>
    </row>
    <row r="61" spans="1:27" ht="17" x14ac:dyDescent="0.2">
      <c r="A61" s="35">
        <v>45907</v>
      </c>
      <c r="B61" s="24" t="s">
        <v>48</v>
      </c>
      <c r="C61" s="35">
        <v>45717</v>
      </c>
      <c r="D61" s="22"/>
      <c r="E61" s="26"/>
      <c r="F61" s="24"/>
      <c r="G61" s="24" t="s">
        <v>46</v>
      </c>
      <c r="H61" s="55"/>
      <c r="I61" s="66" t="s">
        <v>433</v>
      </c>
      <c r="J61" s="26" t="s">
        <v>121</v>
      </c>
      <c r="K61" s="22" t="s">
        <v>249</v>
      </c>
      <c r="L61" s="27">
        <v>1</v>
      </c>
      <c r="M61" s="27"/>
      <c r="N61" s="27"/>
      <c r="O61" s="27"/>
      <c r="P61" s="27"/>
      <c r="Q61" s="27"/>
      <c r="R61" s="27">
        <v>13</v>
      </c>
      <c r="S61" s="24" t="s">
        <v>50</v>
      </c>
      <c r="T61" s="25" t="str">
        <f t="shared" si="7"/>
        <v>0.00</v>
      </c>
      <c r="U61" s="17">
        <f t="shared" si="8"/>
        <v>-1</v>
      </c>
      <c r="V61" s="23">
        <f t="shared" si="12"/>
        <v>-15.27</v>
      </c>
      <c r="W61" s="20">
        <f t="shared" si="13"/>
        <v>52.5</v>
      </c>
      <c r="X61" s="21">
        <f t="shared" si="9"/>
        <v>-0.29085714285714287</v>
      </c>
      <c r="Y61" s="49">
        <f t="shared" si="10"/>
        <v>-0.1527</v>
      </c>
      <c r="Z61" s="48">
        <f t="shared" si="11"/>
        <v>-1527</v>
      </c>
      <c r="AA61" s="24" t="s">
        <v>50</v>
      </c>
    </row>
    <row r="62" spans="1:27" ht="17" x14ac:dyDescent="0.2">
      <c r="A62" s="35">
        <v>45907</v>
      </c>
      <c r="B62" s="24" t="s">
        <v>48</v>
      </c>
      <c r="C62" s="35">
        <v>45717</v>
      </c>
      <c r="D62" s="22"/>
      <c r="E62" s="26"/>
      <c r="F62" s="24"/>
      <c r="G62" s="24" t="s">
        <v>46</v>
      </c>
      <c r="H62" s="55"/>
      <c r="I62" s="66" t="s">
        <v>434</v>
      </c>
      <c r="J62" s="26" t="s">
        <v>121</v>
      </c>
      <c r="K62" s="22" t="s">
        <v>249</v>
      </c>
      <c r="L62" s="27">
        <v>0.5</v>
      </c>
      <c r="M62" s="26"/>
      <c r="N62" s="26"/>
      <c r="O62" s="26"/>
      <c r="P62" s="26"/>
      <c r="Q62" s="26"/>
      <c r="R62" s="23">
        <v>15</v>
      </c>
      <c r="S62" s="24" t="s">
        <v>50</v>
      </c>
      <c r="T62" s="25" t="str">
        <f t="shared" si="7"/>
        <v>0.00</v>
      </c>
      <c r="U62" s="17">
        <f t="shared" si="8"/>
        <v>-0.5</v>
      </c>
      <c r="V62" s="23">
        <f t="shared" si="12"/>
        <v>-15.77</v>
      </c>
      <c r="W62" s="20">
        <f t="shared" si="13"/>
        <v>53</v>
      </c>
      <c r="X62" s="21">
        <f t="shared" si="9"/>
        <v>-0.29754716981132073</v>
      </c>
      <c r="Y62" s="49">
        <f t="shared" si="10"/>
        <v>-0.15770000000000001</v>
      </c>
      <c r="Z62" s="48">
        <f t="shared" si="11"/>
        <v>-1577</v>
      </c>
      <c r="AA62" s="24" t="s">
        <v>50</v>
      </c>
    </row>
    <row r="63" spans="1:27" ht="17" x14ac:dyDescent="0.2">
      <c r="A63" s="35">
        <v>45907</v>
      </c>
      <c r="B63" s="24" t="s">
        <v>48</v>
      </c>
      <c r="C63" s="35">
        <v>45717</v>
      </c>
      <c r="D63" s="22"/>
      <c r="E63" s="26"/>
      <c r="F63" s="24"/>
      <c r="G63" s="24" t="s">
        <v>46</v>
      </c>
      <c r="H63" s="55"/>
      <c r="I63" s="66" t="s">
        <v>435</v>
      </c>
      <c r="J63" s="26" t="s">
        <v>121</v>
      </c>
      <c r="K63" s="22" t="s">
        <v>249</v>
      </c>
      <c r="L63" s="27">
        <v>0.5</v>
      </c>
      <c r="M63" s="26"/>
      <c r="N63" s="26"/>
      <c r="O63" s="26"/>
      <c r="P63" s="26"/>
      <c r="Q63" s="26"/>
      <c r="R63" s="23">
        <v>15</v>
      </c>
      <c r="S63" s="24" t="s">
        <v>50</v>
      </c>
      <c r="T63" s="25" t="str">
        <f t="shared" si="7"/>
        <v>0.00</v>
      </c>
      <c r="U63" s="17">
        <f t="shared" si="8"/>
        <v>-0.5</v>
      </c>
      <c r="V63" s="23">
        <f t="shared" si="12"/>
        <v>-16.27</v>
      </c>
      <c r="W63" s="20">
        <f t="shared" si="13"/>
        <v>53.5</v>
      </c>
      <c r="X63" s="21">
        <f t="shared" si="9"/>
        <v>-0.30411214953271026</v>
      </c>
      <c r="Y63" s="49">
        <f t="shared" si="10"/>
        <v>-0.16269999999999998</v>
      </c>
      <c r="Z63" s="48">
        <f t="shared" si="11"/>
        <v>-1627</v>
      </c>
      <c r="AA63" s="24" t="s">
        <v>50</v>
      </c>
    </row>
    <row r="64" spans="1:27" x14ac:dyDescent="0.2">
      <c r="A64" s="35">
        <v>45907</v>
      </c>
      <c r="B64" s="24" t="s">
        <v>48</v>
      </c>
      <c r="C64" s="35">
        <v>45717</v>
      </c>
      <c r="D64" s="22"/>
      <c r="E64" s="26"/>
      <c r="F64" s="24"/>
      <c r="G64" s="24" t="s">
        <v>46</v>
      </c>
      <c r="H64" s="55"/>
      <c r="I64" s="24" t="s">
        <v>436</v>
      </c>
      <c r="J64" s="26" t="s">
        <v>121</v>
      </c>
      <c r="K64" s="22" t="s">
        <v>249</v>
      </c>
      <c r="L64" s="27">
        <v>4</v>
      </c>
      <c r="M64" s="26"/>
      <c r="N64" s="26"/>
      <c r="O64" s="26"/>
      <c r="P64" s="26"/>
      <c r="Q64" s="26"/>
      <c r="R64" s="23">
        <v>3.5</v>
      </c>
      <c r="S64" s="24" t="s">
        <v>50</v>
      </c>
      <c r="T64" s="25" t="str">
        <f t="shared" si="7"/>
        <v>0.00</v>
      </c>
      <c r="U64" s="17">
        <f t="shared" si="8"/>
        <v>-4</v>
      </c>
      <c r="V64" s="23">
        <f t="shared" si="12"/>
        <v>-20.27</v>
      </c>
      <c r="W64" s="20">
        <f t="shared" si="13"/>
        <v>57.5</v>
      </c>
      <c r="X64" s="21">
        <f t="shared" si="9"/>
        <v>-0.35252173913043477</v>
      </c>
      <c r="Y64" s="49">
        <f t="shared" si="10"/>
        <v>-0.20269999999999999</v>
      </c>
      <c r="Z64" s="48">
        <f t="shared" si="11"/>
        <v>-2027</v>
      </c>
      <c r="AA64" s="24" t="s">
        <v>50</v>
      </c>
    </row>
    <row r="65" spans="1:27" x14ac:dyDescent="0.2">
      <c r="A65" s="35">
        <v>45907</v>
      </c>
      <c r="B65" s="24" t="s">
        <v>48</v>
      </c>
      <c r="C65" s="35">
        <v>45717</v>
      </c>
      <c r="D65" s="22"/>
      <c r="E65" s="26"/>
      <c r="F65" s="24"/>
      <c r="G65" s="24" t="s">
        <v>46</v>
      </c>
      <c r="H65" s="55"/>
      <c r="I65" s="65" t="s">
        <v>437</v>
      </c>
      <c r="J65" s="26" t="s">
        <v>121</v>
      </c>
      <c r="K65" s="22" t="s">
        <v>249</v>
      </c>
      <c r="L65" s="27">
        <v>1</v>
      </c>
      <c r="M65" s="26"/>
      <c r="N65" s="26"/>
      <c r="O65" s="26"/>
      <c r="P65" s="26"/>
      <c r="Q65" s="26"/>
      <c r="R65" s="23">
        <v>6</v>
      </c>
      <c r="S65" s="24" t="s">
        <v>53</v>
      </c>
      <c r="T65" s="25">
        <f t="shared" si="7"/>
        <v>6</v>
      </c>
      <c r="U65" s="17">
        <f t="shared" si="8"/>
        <v>5</v>
      </c>
      <c r="V65" s="23">
        <f t="shared" si="12"/>
        <v>-15.27</v>
      </c>
      <c r="W65" s="20">
        <f t="shared" si="13"/>
        <v>58.5</v>
      </c>
      <c r="X65" s="21">
        <f t="shared" si="9"/>
        <v>-0.26102564102564102</v>
      </c>
      <c r="Y65" s="49">
        <f t="shared" si="10"/>
        <v>-0.1527</v>
      </c>
      <c r="Z65" s="48">
        <f t="shared" si="11"/>
        <v>-1527</v>
      </c>
      <c r="AA65" s="24" t="s">
        <v>53</v>
      </c>
    </row>
    <row r="66" spans="1:27" x14ac:dyDescent="0.2">
      <c r="A66" s="35">
        <v>45907</v>
      </c>
      <c r="B66" s="24" t="s">
        <v>48</v>
      </c>
      <c r="C66" s="35">
        <v>45717</v>
      </c>
      <c r="D66" s="22"/>
      <c r="E66" s="26"/>
      <c r="F66" s="24"/>
      <c r="G66" s="24" t="s">
        <v>46</v>
      </c>
      <c r="H66" s="55"/>
      <c r="I66" s="65" t="s">
        <v>438</v>
      </c>
      <c r="J66" s="26" t="s">
        <v>121</v>
      </c>
      <c r="K66" s="22" t="s">
        <v>249</v>
      </c>
      <c r="L66" s="27">
        <v>5</v>
      </c>
      <c r="M66" s="26"/>
      <c r="N66" s="26"/>
      <c r="O66" s="26"/>
      <c r="P66" s="26"/>
      <c r="Q66" s="26"/>
      <c r="R66" s="23">
        <v>2.2999999999999998</v>
      </c>
      <c r="S66" s="24" t="s">
        <v>53</v>
      </c>
      <c r="T66" s="25">
        <f t="shared" si="7"/>
        <v>11.5</v>
      </c>
      <c r="U66" s="17">
        <f t="shared" si="8"/>
        <v>6.5</v>
      </c>
      <c r="V66" s="23">
        <f t="shared" si="12"/>
        <v>-8.77</v>
      </c>
      <c r="W66" s="20">
        <f t="shared" si="13"/>
        <v>63.5</v>
      </c>
      <c r="X66" s="21">
        <f t="shared" si="9"/>
        <v>-0.13811023622047244</v>
      </c>
      <c r="Y66" s="49">
        <f t="shared" si="10"/>
        <v>-8.77E-2</v>
      </c>
      <c r="Z66" s="48">
        <f t="shared" si="11"/>
        <v>-877</v>
      </c>
      <c r="AA66" s="24" t="s">
        <v>53</v>
      </c>
    </row>
    <row r="67" spans="1:27" x14ac:dyDescent="0.2">
      <c r="A67" s="35">
        <v>45907</v>
      </c>
      <c r="B67" s="24" t="s">
        <v>48</v>
      </c>
      <c r="C67" s="35">
        <v>45717</v>
      </c>
      <c r="D67" s="22"/>
      <c r="E67" s="26"/>
      <c r="F67" s="24"/>
      <c r="G67" s="24" t="s">
        <v>46</v>
      </c>
      <c r="H67" s="55"/>
      <c r="I67" s="24" t="s">
        <v>439</v>
      </c>
      <c r="J67" s="26" t="s">
        <v>121</v>
      </c>
      <c r="K67" s="22" t="s">
        <v>249</v>
      </c>
      <c r="L67" s="27">
        <v>5</v>
      </c>
      <c r="M67" s="26"/>
      <c r="N67" s="26"/>
      <c r="O67" s="26"/>
      <c r="P67" s="26"/>
      <c r="Q67" s="26"/>
      <c r="R67" s="23">
        <v>4.3099999999999996</v>
      </c>
      <c r="S67" s="24" t="s">
        <v>50</v>
      </c>
      <c r="T67" s="25" t="str">
        <f t="shared" ref="T67:T98" si="14">IF(($AA67="W"),ROUND(($L67*$R67),2),"0.00")</f>
        <v>0.00</v>
      </c>
      <c r="U67" s="17">
        <f t="shared" ref="U67:U98" si="15">-$L67+T67</f>
        <v>-5</v>
      </c>
      <c r="V67" s="23">
        <f t="shared" si="12"/>
        <v>-13.77</v>
      </c>
      <c r="W67" s="20">
        <f t="shared" si="13"/>
        <v>68.5</v>
      </c>
      <c r="X67" s="21">
        <f t="shared" ref="X67:X98" si="16">SUM(V67/W67)</f>
        <v>-0.20102189781021898</v>
      </c>
      <c r="Y67" s="49">
        <f t="shared" ref="Y67:Y98" si="17">V67/100</f>
        <v>-0.13769999999999999</v>
      </c>
      <c r="Z67" s="48">
        <f t="shared" ref="Z67:Z98" si="18">V67*100</f>
        <v>-1377</v>
      </c>
      <c r="AA67" s="24" t="s">
        <v>50</v>
      </c>
    </row>
    <row r="68" spans="1:27" x14ac:dyDescent="0.2">
      <c r="A68" s="35">
        <v>45907</v>
      </c>
      <c r="B68" s="24" t="s">
        <v>48</v>
      </c>
      <c r="C68" s="35">
        <v>45717</v>
      </c>
      <c r="D68" s="22"/>
      <c r="E68" s="26"/>
      <c r="F68" s="24"/>
      <c r="G68" s="24" t="s">
        <v>46</v>
      </c>
      <c r="H68" s="55"/>
      <c r="I68" s="24" t="s">
        <v>440</v>
      </c>
      <c r="J68" s="26" t="s">
        <v>121</v>
      </c>
      <c r="K68" s="22" t="s">
        <v>249</v>
      </c>
      <c r="L68" s="27">
        <v>2.5</v>
      </c>
      <c r="M68" s="26"/>
      <c r="N68" s="26"/>
      <c r="O68" s="26"/>
      <c r="P68" s="26"/>
      <c r="Q68" s="26"/>
      <c r="R68" s="23">
        <v>3.25</v>
      </c>
      <c r="S68" s="24" t="s">
        <v>50</v>
      </c>
      <c r="T68" s="25" t="str">
        <f t="shared" si="14"/>
        <v>0.00</v>
      </c>
      <c r="U68" s="17">
        <f t="shared" si="15"/>
        <v>-2.5</v>
      </c>
      <c r="V68" s="23">
        <f t="shared" ref="V68:V99" si="19">U68+V67</f>
        <v>-16.27</v>
      </c>
      <c r="W68" s="20">
        <f t="shared" ref="W68:W99" si="20">L68+W67</f>
        <v>71</v>
      </c>
      <c r="X68" s="21">
        <f t="shared" si="16"/>
        <v>-0.22915492957746478</v>
      </c>
      <c r="Y68" s="49">
        <f t="shared" si="17"/>
        <v>-0.16269999999999998</v>
      </c>
      <c r="Z68" s="48">
        <f t="shared" si="18"/>
        <v>-1627</v>
      </c>
      <c r="AA68" s="24" t="s">
        <v>50</v>
      </c>
    </row>
    <row r="69" spans="1:27" x14ac:dyDescent="0.2">
      <c r="A69" s="35">
        <v>45907</v>
      </c>
      <c r="B69" s="24" t="s">
        <v>48</v>
      </c>
      <c r="C69" s="35">
        <v>45717</v>
      </c>
      <c r="D69" s="22"/>
      <c r="E69" s="26"/>
      <c r="F69" s="24"/>
      <c r="G69" s="24" t="s">
        <v>46</v>
      </c>
      <c r="H69" s="55"/>
      <c r="I69" s="24" t="s">
        <v>441</v>
      </c>
      <c r="J69" s="26" t="s">
        <v>121</v>
      </c>
      <c r="K69" s="22" t="s">
        <v>249</v>
      </c>
      <c r="L69" s="27">
        <v>1</v>
      </c>
      <c r="M69" s="26"/>
      <c r="N69" s="26"/>
      <c r="O69" s="26"/>
      <c r="P69" s="26"/>
      <c r="Q69" s="26"/>
      <c r="R69" s="23">
        <v>9</v>
      </c>
      <c r="S69" s="24" t="s">
        <v>50</v>
      </c>
      <c r="T69" s="25" t="str">
        <f t="shared" si="14"/>
        <v>0.00</v>
      </c>
      <c r="U69" s="17">
        <f t="shared" si="15"/>
        <v>-1</v>
      </c>
      <c r="V69" s="23">
        <f t="shared" si="19"/>
        <v>-17.27</v>
      </c>
      <c r="W69" s="20">
        <f t="shared" si="20"/>
        <v>72</v>
      </c>
      <c r="X69" s="21">
        <f t="shared" si="16"/>
        <v>-0.23986111111111111</v>
      </c>
      <c r="Y69" s="49">
        <f t="shared" si="17"/>
        <v>-0.17269999999999999</v>
      </c>
      <c r="Z69" s="48">
        <f t="shared" si="18"/>
        <v>-1727</v>
      </c>
      <c r="AA69" s="24" t="s">
        <v>50</v>
      </c>
    </row>
    <row r="70" spans="1:27" x14ac:dyDescent="0.2">
      <c r="A70" s="35">
        <v>45907</v>
      </c>
      <c r="B70" s="24" t="s">
        <v>48</v>
      </c>
      <c r="C70" s="35">
        <v>45717</v>
      </c>
      <c r="D70" s="22"/>
      <c r="E70" s="26"/>
      <c r="F70" s="24"/>
      <c r="G70" s="24" t="s">
        <v>46</v>
      </c>
      <c r="H70" s="55"/>
      <c r="I70" s="24" t="s">
        <v>442</v>
      </c>
      <c r="J70" s="26" t="s">
        <v>121</v>
      </c>
      <c r="K70" s="22" t="s">
        <v>249</v>
      </c>
      <c r="L70" s="27">
        <v>2</v>
      </c>
      <c r="M70" s="26"/>
      <c r="N70" s="26"/>
      <c r="O70" s="26"/>
      <c r="P70" s="26"/>
      <c r="Q70" s="26"/>
      <c r="R70" s="23">
        <v>10</v>
      </c>
      <c r="S70" s="24" t="s">
        <v>50</v>
      </c>
      <c r="T70" s="25" t="str">
        <f t="shared" si="14"/>
        <v>0.00</v>
      </c>
      <c r="U70" s="17">
        <f t="shared" si="15"/>
        <v>-2</v>
      </c>
      <c r="V70" s="23">
        <f t="shared" si="19"/>
        <v>-19.27</v>
      </c>
      <c r="W70" s="20">
        <f t="shared" si="20"/>
        <v>74</v>
      </c>
      <c r="X70" s="21">
        <f t="shared" si="16"/>
        <v>-0.26040540540540541</v>
      </c>
      <c r="Y70" s="49">
        <f t="shared" si="17"/>
        <v>-0.19269999999999998</v>
      </c>
      <c r="Z70" s="48">
        <f t="shared" si="18"/>
        <v>-1927</v>
      </c>
      <c r="AA70" s="24" t="s">
        <v>50</v>
      </c>
    </row>
    <row r="71" spans="1:27" x14ac:dyDescent="0.2">
      <c r="A71" s="35">
        <v>45907</v>
      </c>
      <c r="B71" s="24" t="s">
        <v>48</v>
      </c>
      <c r="C71" s="35">
        <v>45717</v>
      </c>
      <c r="D71" s="22"/>
      <c r="E71" s="26"/>
      <c r="F71" s="24"/>
      <c r="G71" s="24" t="s">
        <v>46</v>
      </c>
      <c r="H71" s="55"/>
      <c r="I71" s="24" t="s">
        <v>443</v>
      </c>
      <c r="J71" s="26" t="s">
        <v>121</v>
      </c>
      <c r="K71" s="22" t="s">
        <v>249</v>
      </c>
      <c r="L71" s="27">
        <v>0.5</v>
      </c>
      <c r="M71" s="26"/>
      <c r="N71" s="26"/>
      <c r="O71" s="26"/>
      <c r="P71" s="26"/>
      <c r="Q71" s="26"/>
      <c r="R71" s="23">
        <v>51</v>
      </c>
      <c r="S71" s="24" t="s">
        <v>50</v>
      </c>
      <c r="T71" s="25" t="str">
        <f t="shared" si="14"/>
        <v>0.00</v>
      </c>
      <c r="U71" s="17">
        <f t="shared" si="15"/>
        <v>-0.5</v>
      </c>
      <c r="V71" s="23">
        <f t="shared" si="19"/>
        <v>-19.77</v>
      </c>
      <c r="W71" s="20">
        <f t="shared" si="20"/>
        <v>74.5</v>
      </c>
      <c r="X71" s="21">
        <f t="shared" si="16"/>
        <v>-0.26536912751677849</v>
      </c>
      <c r="Y71" s="49">
        <f t="shared" si="17"/>
        <v>-0.19769999999999999</v>
      </c>
      <c r="Z71" s="48">
        <f t="shared" si="18"/>
        <v>-1977</v>
      </c>
      <c r="AA71" s="24" t="s">
        <v>50</v>
      </c>
    </row>
    <row r="72" spans="1:27" x14ac:dyDescent="0.2">
      <c r="A72" s="35">
        <v>45907</v>
      </c>
      <c r="B72" s="24" t="s">
        <v>48</v>
      </c>
      <c r="C72" s="35">
        <v>45717</v>
      </c>
      <c r="D72" s="22"/>
      <c r="E72" s="26"/>
      <c r="F72" s="24"/>
      <c r="G72" s="24" t="s">
        <v>46</v>
      </c>
      <c r="H72" s="55"/>
      <c r="I72" s="24" t="s">
        <v>323</v>
      </c>
      <c r="J72" s="26" t="s">
        <v>121</v>
      </c>
      <c r="K72" s="22" t="s">
        <v>249</v>
      </c>
      <c r="L72" s="27">
        <v>2</v>
      </c>
      <c r="M72" s="26"/>
      <c r="N72" s="26"/>
      <c r="O72" s="26"/>
      <c r="P72" s="26"/>
      <c r="Q72" s="26"/>
      <c r="R72" s="23">
        <v>3.85</v>
      </c>
      <c r="S72" s="24" t="s">
        <v>50</v>
      </c>
      <c r="T72" s="25" t="str">
        <f t="shared" si="14"/>
        <v>0.00</v>
      </c>
      <c r="U72" s="17">
        <f t="shared" si="15"/>
        <v>-2</v>
      </c>
      <c r="V72" s="23">
        <f t="shared" si="19"/>
        <v>-21.77</v>
      </c>
      <c r="W72" s="20">
        <f t="shared" si="20"/>
        <v>76.5</v>
      </c>
      <c r="X72" s="21">
        <f t="shared" si="16"/>
        <v>-0.28457516339869282</v>
      </c>
      <c r="Y72" s="49">
        <f t="shared" si="17"/>
        <v>-0.2177</v>
      </c>
      <c r="Z72" s="48">
        <f t="shared" si="18"/>
        <v>-2177</v>
      </c>
      <c r="AA72" s="24" t="s">
        <v>50</v>
      </c>
    </row>
    <row r="73" spans="1:27" x14ac:dyDescent="0.2">
      <c r="A73" s="35">
        <v>45907</v>
      </c>
      <c r="B73" s="24" t="s">
        <v>48</v>
      </c>
      <c r="C73" s="35">
        <v>45717</v>
      </c>
      <c r="D73" s="22"/>
      <c r="E73" s="26"/>
      <c r="F73" s="24"/>
      <c r="G73" s="24" t="s">
        <v>46</v>
      </c>
      <c r="H73" s="55"/>
      <c r="I73" s="65" t="s">
        <v>324</v>
      </c>
      <c r="J73" s="26" t="s">
        <v>121</v>
      </c>
      <c r="K73" s="22" t="s">
        <v>249</v>
      </c>
      <c r="L73" s="27">
        <v>1</v>
      </c>
      <c r="M73" s="26"/>
      <c r="N73" s="26"/>
      <c r="O73" s="26"/>
      <c r="P73" s="26"/>
      <c r="Q73" s="26"/>
      <c r="R73" s="23">
        <v>8</v>
      </c>
      <c r="S73" s="24" t="s">
        <v>53</v>
      </c>
      <c r="T73" s="25">
        <f t="shared" si="14"/>
        <v>8</v>
      </c>
      <c r="U73" s="17">
        <f t="shared" si="15"/>
        <v>7</v>
      </c>
      <c r="V73" s="23">
        <f t="shared" si="19"/>
        <v>-14.77</v>
      </c>
      <c r="W73" s="20">
        <f t="shared" si="20"/>
        <v>77.5</v>
      </c>
      <c r="X73" s="21">
        <f t="shared" si="16"/>
        <v>-0.19058064516129031</v>
      </c>
      <c r="Y73" s="49">
        <f t="shared" si="17"/>
        <v>-0.1477</v>
      </c>
      <c r="Z73" s="48">
        <f t="shared" si="18"/>
        <v>-1477</v>
      </c>
      <c r="AA73" s="24" t="s">
        <v>53</v>
      </c>
    </row>
    <row r="74" spans="1:27" x14ac:dyDescent="0.2">
      <c r="A74" s="35">
        <v>45907</v>
      </c>
      <c r="B74" s="24" t="s">
        <v>48</v>
      </c>
      <c r="C74" s="35">
        <v>45717</v>
      </c>
      <c r="D74" s="22"/>
      <c r="E74" s="26"/>
      <c r="F74" s="24"/>
      <c r="G74" s="24" t="s">
        <v>46</v>
      </c>
      <c r="H74" s="55"/>
      <c r="I74" s="24" t="s">
        <v>325</v>
      </c>
      <c r="J74" s="26" t="s">
        <v>121</v>
      </c>
      <c r="K74" s="22" t="s">
        <v>249</v>
      </c>
      <c r="L74" s="27">
        <v>0.5</v>
      </c>
      <c r="M74" s="26"/>
      <c r="N74" s="26"/>
      <c r="O74" s="26"/>
      <c r="P74" s="26"/>
      <c r="Q74" s="26"/>
      <c r="R74" s="23">
        <v>51</v>
      </c>
      <c r="S74" s="24" t="s">
        <v>50</v>
      </c>
      <c r="T74" s="25" t="str">
        <f t="shared" si="14"/>
        <v>0.00</v>
      </c>
      <c r="U74" s="17">
        <f t="shared" si="15"/>
        <v>-0.5</v>
      </c>
      <c r="V74" s="23">
        <f t="shared" si="19"/>
        <v>-15.27</v>
      </c>
      <c r="W74" s="20">
        <f t="shared" si="20"/>
        <v>78</v>
      </c>
      <c r="X74" s="21">
        <f t="shared" si="16"/>
        <v>-0.19576923076923075</v>
      </c>
      <c r="Y74" s="49">
        <f t="shared" si="17"/>
        <v>-0.1527</v>
      </c>
      <c r="Z74" s="48">
        <f t="shared" si="18"/>
        <v>-1527</v>
      </c>
      <c r="AA74" s="24" t="s">
        <v>50</v>
      </c>
    </row>
    <row r="75" spans="1:27" x14ac:dyDescent="0.2">
      <c r="A75" s="35">
        <v>45907</v>
      </c>
      <c r="B75" s="24" t="s">
        <v>48</v>
      </c>
      <c r="C75" s="35">
        <v>45717</v>
      </c>
      <c r="D75" s="22"/>
      <c r="E75" s="26"/>
      <c r="F75" s="24"/>
      <c r="G75" s="24" t="s">
        <v>46</v>
      </c>
      <c r="H75" s="55"/>
      <c r="I75" s="24" t="s">
        <v>444</v>
      </c>
      <c r="J75" s="26" t="s">
        <v>121</v>
      </c>
      <c r="K75" s="22" t="s">
        <v>249</v>
      </c>
      <c r="L75" s="27">
        <v>1</v>
      </c>
      <c r="M75" s="26"/>
      <c r="N75" s="26"/>
      <c r="O75" s="26"/>
      <c r="P75" s="26"/>
      <c r="Q75" s="26"/>
      <c r="R75" s="23">
        <v>21</v>
      </c>
      <c r="S75" s="24" t="s">
        <v>50</v>
      </c>
      <c r="T75" s="25" t="str">
        <f t="shared" si="14"/>
        <v>0.00</v>
      </c>
      <c r="U75" s="17">
        <f t="shared" si="15"/>
        <v>-1</v>
      </c>
      <c r="V75" s="23">
        <f t="shared" si="19"/>
        <v>-16.27</v>
      </c>
      <c r="W75" s="20">
        <f t="shared" si="20"/>
        <v>79</v>
      </c>
      <c r="X75" s="21">
        <f t="shared" si="16"/>
        <v>-0.20594936708860759</v>
      </c>
      <c r="Y75" s="49">
        <f t="shared" si="17"/>
        <v>-0.16269999999999998</v>
      </c>
      <c r="Z75" s="48">
        <f t="shared" si="18"/>
        <v>-1627</v>
      </c>
      <c r="AA75" s="24" t="s">
        <v>50</v>
      </c>
    </row>
    <row r="76" spans="1:27" x14ac:dyDescent="0.2">
      <c r="A76" s="35">
        <v>45907</v>
      </c>
      <c r="B76" s="24" t="s">
        <v>48</v>
      </c>
      <c r="C76" s="35">
        <v>45717</v>
      </c>
      <c r="D76" s="22"/>
      <c r="E76" s="26"/>
      <c r="F76" s="24"/>
      <c r="G76" s="24" t="s">
        <v>46</v>
      </c>
      <c r="H76" s="55"/>
      <c r="I76" s="24" t="s">
        <v>445</v>
      </c>
      <c r="J76" s="26" t="s">
        <v>121</v>
      </c>
      <c r="K76" s="22" t="s">
        <v>249</v>
      </c>
      <c r="L76" s="27">
        <v>1</v>
      </c>
      <c r="M76" s="26"/>
      <c r="N76" s="26"/>
      <c r="O76" s="26"/>
      <c r="P76" s="26"/>
      <c r="Q76" s="26"/>
      <c r="R76" s="23">
        <v>17</v>
      </c>
      <c r="S76" s="24" t="s">
        <v>50</v>
      </c>
      <c r="T76" s="25" t="str">
        <f t="shared" si="14"/>
        <v>0.00</v>
      </c>
      <c r="U76" s="17">
        <f t="shared" si="15"/>
        <v>-1</v>
      </c>
      <c r="V76" s="23">
        <f t="shared" si="19"/>
        <v>-17.27</v>
      </c>
      <c r="W76" s="20">
        <f t="shared" si="20"/>
        <v>80</v>
      </c>
      <c r="X76" s="21">
        <f t="shared" si="16"/>
        <v>-0.21587499999999998</v>
      </c>
      <c r="Y76" s="49">
        <f t="shared" si="17"/>
        <v>-0.17269999999999999</v>
      </c>
      <c r="Z76" s="48">
        <f t="shared" si="18"/>
        <v>-1727</v>
      </c>
      <c r="AA76" s="24" t="s">
        <v>50</v>
      </c>
    </row>
    <row r="77" spans="1:27" x14ac:dyDescent="0.2">
      <c r="A77" s="35">
        <v>45907</v>
      </c>
      <c r="B77" s="24" t="s">
        <v>48</v>
      </c>
      <c r="C77" s="35">
        <v>45717</v>
      </c>
      <c r="D77" s="22"/>
      <c r="E77" s="26"/>
      <c r="F77" s="24"/>
      <c r="G77" s="24" t="s">
        <v>46</v>
      </c>
      <c r="H77" s="55"/>
      <c r="I77" s="24" t="s">
        <v>446</v>
      </c>
      <c r="J77" s="26" t="s">
        <v>121</v>
      </c>
      <c r="K77" s="22" t="s">
        <v>249</v>
      </c>
      <c r="L77" s="27">
        <v>1</v>
      </c>
      <c r="M77" s="26"/>
      <c r="N77" s="26"/>
      <c r="O77" s="26"/>
      <c r="P77" s="26"/>
      <c r="Q77" s="26"/>
      <c r="R77" s="23">
        <v>13</v>
      </c>
      <c r="S77" s="24" t="s">
        <v>50</v>
      </c>
      <c r="T77" s="25" t="str">
        <f t="shared" si="14"/>
        <v>0.00</v>
      </c>
      <c r="U77" s="17">
        <f t="shared" si="15"/>
        <v>-1</v>
      </c>
      <c r="V77" s="23">
        <f t="shared" si="19"/>
        <v>-18.27</v>
      </c>
      <c r="W77" s="20">
        <f t="shared" si="20"/>
        <v>81</v>
      </c>
      <c r="X77" s="21">
        <f t="shared" si="16"/>
        <v>-0.22555555555555554</v>
      </c>
      <c r="Y77" s="49">
        <f t="shared" si="17"/>
        <v>-0.1827</v>
      </c>
      <c r="Z77" s="48">
        <f t="shared" si="18"/>
        <v>-1827</v>
      </c>
      <c r="AA77" s="24" t="s">
        <v>50</v>
      </c>
    </row>
    <row r="78" spans="1:27" x14ac:dyDescent="0.2">
      <c r="A78" s="35">
        <v>45907</v>
      </c>
      <c r="B78" s="24" t="s">
        <v>48</v>
      </c>
      <c r="C78" s="35">
        <v>45717</v>
      </c>
      <c r="D78" s="22"/>
      <c r="E78" s="26"/>
      <c r="F78" s="24"/>
      <c r="G78" s="24" t="s">
        <v>46</v>
      </c>
      <c r="H78" s="55"/>
      <c r="I78" s="65" t="s">
        <v>447</v>
      </c>
      <c r="J78" s="26" t="s">
        <v>121</v>
      </c>
      <c r="K78" s="22" t="s">
        <v>249</v>
      </c>
      <c r="L78" s="27">
        <v>0.5</v>
      </c>
      <c r="M78" s="26"/>
      <c r="N78" s="26"/>
      <c r="O78" s="26"/>
      <c r="P78" s="26"/>
      <c r="Q78" s="26"/>
      <c r="R78" s="23">
        <v>8</v>
      </c>
      <c r="S78" s="24" t="s">
        <v>53</v>
      </c>
      <c r="T78" s="25">
        <f t="shared" si="14"/>
        <v>4</v>
      </c>
      <c r="U78" s="17">
        <f t="shared" si="15"/>
        <v>3.5</v>
      </c>
      <c r="V78" s="23">
        <f t="shared" si="19"/>
        <v>-14.77</v>
      </c>
      <c r="W78" s="20">
        <f t="shared" si="20"/>
        <v>81.5</v>
      </c>
      <c r="X78" s="21">
        <f t="shared" si="16"/>
        <v>-0.18122699386503066</v>
      </c>
      <c r="Y78" s="49">
        <f t="shared" si="17"/>
        <v>-0.1477</v>
      </c>
      <c r="Z78" s="48">
        <f t="shared" si="18"/>
        <v>-1477</v>
      </c>
      <c r="AA78" s="24" t="s">
        <v>53</v>
      </c>
    </row>
    <row r="79" spans="1:27" x14ac:dyDescent="0.2">
      <c r="A79" s="35">
        <v>45907</v>
      </c>
      <c r="B79" s="24" t="s">
        <v>48</v>
      </c>
      <c r="C79" s="35">
        <v>45717</v>
      </c>
      <c r="D79" s="22"/>
      <c r="E79" s="26"/>
      <c r="F79" s="24"/>
      <c r="G79" s="24" t="s">
        <v>46</v>
      </c>
      <c r="H79" s="55"/>
      <c r="I79" s="24" t="s">
        <v>448</v>
      </c>
      <c r="J79" s="26" t="s">
        <v>121</v>
      </c>
      <c r="K79" s="22" t="s">
        <v>249</v>
      </c>
      <c r="L79" s="27">
        <v>0.5</v>
      </c>
      <c r="M79" s="26"/>
      <c r="N79" s="26"/>
      <c r="O79" s="26"/>
      <c r="P79" s="26"/>
      <c r="Q79" s="26"/>
      <c r="R79" s="23">
        <v>8</v>
      </c>
      <c r="S79" s="24" t="s">
        <v>50</v>
      </c>
      <c r="T79" s="25" t="str">
        <f t="shared" si="14"/>
        <v>0.00</v>
      </c>
      <c r="U79" s="17">
        <f t="shared" si="15"/>
        <v>-0.5</v>
      </c>
      <c r="V79" s="23">
        <f t="shared" si="19"/>
        <v>-15.27</v>
      </c>
      <c r="W79" s="20">
        <f t="shared" si="20"/>
        <v>82</v>
      </c>
      <c r="X79" s="21">
        <f t="shared" si="16"/>
        <v>-0.18621951219512195</v>
      </c>
      <c r="Y79" s="49">
        <f t="shared" si="17"/>
        <v>-0.1527</v>
      </c>
      <c r="Z79" s="48">
        <f t="shared" si="18"/>
        <v>-1527</v>
      </c>
      <c r="AA79" s="24" t="s">
        <v>50</v>
      </c>
    </row>
    <row r="80" spans="1:27" x14ac:dyDescent="0.2">
      <c r="A80" s="35">
        <v>45907</v>
      </c>
      <c r="B80" s="24" t="s">
        <v>48</v>
      </c>
      <c r="C80" s="35">
        <v>45717</v>
      </c>
      <c r="D80" s="22"/>
      <c r="E80" s="26"/>
      <c r="F80" s="24"/>
      <c r="G80" s="24" t="s">
        <v>46</v>
      </c>
      <c r="H80" s="55"/>
      <c r="I80" s="24" t="s">
        <v>549</v>
      </c>
      <c r="J80" s="26" t="s">
        <v>121</v>
      </c>
      <c r="K80" s="22" t="s">
        <v>249</v>
      </c>
      <c r="L80" s="27">
        <v>5</v>
      </c>
      <c r="M80" s="26"/>
      <c r="N80" s="26"/>
      <c r="O80" s="26"/>
      <c r="P80" s="26"/>
      <c r="Q80" s="26"/>
      <c r="R80" s="23">
        <v>3.48</v>
      </c>
      <c r="S80" s="24" t="s">
        <v>50</v>
      </c>
      <c r="T80" s="25" t="str">
        <f t="shared" si="14"/>
        <v>0.00</v>
      </c>
      <c r="U80" s="17">
        <f t="shared" si="15"/>
        <v>-5</v>
      </c>
      <c r="V80" s="23">
        <f t="shared" si="19"/>
        <v>-20.27</v>
      </c>
      <c r="W80" s="20">
        <f t="shared" si="20"/>
        <v>87</v>
      </c>
      <c r="X80" s="21">
        <f t="shared" si="16"/>
        <v>-0.23298850574712643</v>
      </c>
      <c r="Y80" s="49">
        <f t="shared" si="17"/>
        <v>-0.20269999999999999</v>
      </c>
      <c r="Z80" s="48">
        <f t="shared" si="18"/>
        <v>-2027</v>
      </c>
      <c r="AA80" s="24" t="s">
        <v>50</v>
      </c>
    </row>
    <row r="81" spans="1:27" x14ac:dyDescent="0.2">
      <c r="A81" s="35">
        <v>45907</v>
      </c>
      <c r="B81" s="24" t="s">
        <v>48</v>
      </c>
      <c r="C81" s="35">
        <v>45717</v>
      </c>
      <c r="D81" s="22"/>
      <c r="E81" s="26"/>
      <c r="F81" s="24"/>
      <c r="G81" s="24" t="s">
        <v>46</v>
      </c>
      <c r="H81" s="55"/>
      <c r="I81" s="65" t="s">
        <v>449</v>
      </c>
      <c r="J81" s="26" t="s">
        <v>121</v>
      </c>
      <c r="K81" s="22" t="s">
        <v>249</v>
      </c>
      <c r="L81" s="27">
        <v>1</v>
      </c>
      <c r="M81" s="26"/>
      <c r="N81" s="26"/>
      <c r="O81" s="26"/>
      <c r="P81" s="26"/>
      <c r="Q81" s="26"/>
      <c r="R81" s="23">
        <v>2.88</v>
      </c>
      <c r="S81" s="24" t="s">
        <v>53</v>
      </c>
      <c r="T81" s="25">
        <f t="shared" si="14"/>
        <v>2.88</v>
      </c>
      <c r="U81" s="17">
        <f t="shared" si="15"/>
        <v>1.88</v>
      </c>
      <c r="V81" s="23">
        <f t="shared" si="19"/>
        <v>-18.39</v>
      </c>
      <c r="W81" s="20">
        <f t="shared" si="20"/>
        <v>88</v>
      </c>
      <c r="X81" s="21">
        <f t="shared" si="16"/>
        <v>-0.20897727272727273</v>
      </c>
      <c r="Y81" s="49">
        <f t="shared" si="17"/>
        <v>-0.18390000000000001</v>
      </c>
      <c r="Z81" s="48">
        <f t="shared" si="18"/>
        <v>-1839</v>
      </c>
      <c r="AA81" s="24" t="s">
        <v>53</v>
      </c>
    </row>
    <row r="82" spans="1:27" x14ac:dyDescent="0.2">
      <c r="A82" s="35">
        <v>45907</v>
      </c>
      <c r="B82" s="24" t="s">
        <v>48</v>
      </c>
      <c r="C82" s="35">
        <v>45717</v>
      </c>
      <c r="D82" s="22"/>
      <c r="E82" s="26"/>
      <c r="F82" s="24"/>
      <c r="G82" s="24" t="s">
        <v>46</v>
      </c>
      <c r="H82" s="55"/>
      <c r="I82" s="24" t="s">
        <v>450</v>
      </c>
      <c r="J82" s="26" t="s">
        <v>121</v>
      </c>
      <c r="K82" s="22" t="s">
        <v>249</v>
      </c>
      <c r="L82" s="27">
        <v>1</v>
      </c>
      <c r="M82" s="26"/>
      <c r="N82" s="26"/>
      <c r="O82" s="26"/>
      <c r="P82" s="26"/>
      <c r="Q82" s="26"/>
      <c r="R82" s="23">
        <v>4</v>
      </c>
      <c r="S82" s="24" t="s">
        <v>50</v>
      </c>
      <c r="T82" s="25" t="str">
        <f t="shared" si="14"/>
        <v>0.00</v>
      </c>
      <c r="U82" s="17">
        <f t="shared" si="15"/>
        <v>-1</v>
      </c>
      <c r="V82" s="23">
        <f t="shared" si="19"/>
        <v>-19.39</v>
      </c>
      <c r="W82" s="20">
        <f t="shared" si="20"/>
        <v>89</v>
      </c>
      <c r="X82" s="21">
        <f t="shared" si="16"/>
        <v>-0.21786516853932586</v>
      </c>
      <c r="Y82" s="49">
        <f t="shared" si="17"/>
        <v>-0.19390000000000002</v>
      </c>
      <c r="Z82" s="48">
        <f t="shared" si="18"/>
        <v>-1939</v>
      </c>
      <c r="AA82" s="24" t="s">
        <v>50</v>
      </c>
    </row>
    <row r="83" spans="1:27" x14ac:dyDescent="0.2">
      <c r="A83" s="35">
        <v>45907</v>
      </c>
      <c r="B83" s="24" t="s">
        <v>48</v>
      </c>
      <c r="C83" s="35">
        <v>45717</v>
      </c>
      <c r="D83" s="22"/>
      <c r="E83" s="26"/>
      <c r="F83" s="24"/>
      <c r="G83" s="24" t="s">
        <v>46</v>
      </c>
      <c r="H83" s="55"/>
      <c r="I83" s="24" t="s">
        <v>451</v>
      </c>
      <c r="J83" s="26" t="s">
        <v>121</v>
      </c>
      <c r="K83" s="22" t="s">
        <v>249</v>
      </c>
      <c r="L83" s="27">
        <v>1</v>
      </c>
      <c r="M83" s="26"/>
      <c r="N83" s="26"/>
      <c r="O83" s="26"/>
      <c r="P83" s="26"/>
      <c r="Q83" s="26"/>
      <c r="R83" s="23">
        <v>4.2</v>
      </c>
      <c r="S83" s="24" t="s">
        <v>50</v>
      </c>
      <c r="T83" s="25" t="str">
        <f t="shared" si="14"/>
        <v>0.00</v>
      </c>
      <c r="U83" s="17">
        <f t="shared" si="15"/>
        <v>-1</v>
      </c>
      <c r="V83" s="23">
        <f t="shared" si="19"/>
        <v>-20.39</v>
      </c>
      <c r="W83" s="20">
        <f t="shared" si="20"/>
        <v>90</v>
      </c>
      <c r="X83" s="21">
        <f t="shared" si="16"/>
        <v>-0.22655555555555557</v>
      </c>
      <c r="Y83" s="49">
        <f t="shared" si="17"/>
        <v>-0.2039</v>
      </c>
      <c r="Z83" s="48">
        <f t="shared" si="18"/>
        <v>-2039</v>
      </c>
      <c r="AA83" s="24" t="s">
        <v>50</v>
      </c>
    </row>
    <row r="84" spans="1:27" x14ac:dyDescent="0.2">
      <c r="A84" s="35">
        <v>45907</v>
      </c>
      <c r="B84" s="24" t="s">
        <v>48</v>
      </c>
      <c r="C84" s="35">
        <v>45717</v>
      </c>
      <c r="D84" s="22"/>
      <c r="E84" s="26"/>
      <c r="F84" s="24"/>
      <c r="G84" s="24" t="s">
        <v>46</v>
      </c>
      <c r="H84" s="55"/>
      <c r="I84" s="65" t="s">
        <v>452</v>
      </c>
      <c r="J84" s="26" t="s">
        <v>121</v>
      </c>
      <c r="K84" s="22" t="s">
        <v>249</v>
      </c>
      <c r="L84" s="27">
        <v>2</v>
      </c>
      <c r="M84" s="26"/>
      <c r="N84" s="26"/>
      <c r="O84" s="26"/>
      <c r="P84" s="26"/>
      <c r="Q84" s="26"/>
      <c r="R84" s="23">
        <v>3.25</v>
      </c>
      <c r="S84" s="24" t="s">
        <v>53</v>
      </c>
      <c r="T84" s="25">
        <f t="shared" si="14"/>
        <v>6.5</v>
      </c>
      <c r="U84" s="17">
        <f t="shared" si="15"/>
        <v>4.5</v>
      </c>
      <c r="V84" s="23">
        <f t="shared" si="19"/>
        <v>-15.89</v>
      </c>
      <c r="W84" s="20">
        <f t="shared" si="20"/>
        <v>92</v>
      </c>
      <c r="X84" s="21">
        <f t="shared" si="16"/>
        <v>-0.17271739130434782</v>
      </c>
      <c r="Y84" s="49">
        <f t="shared" si="17"/>
        <v>-0.15890000000000001</v>
      </c>
      <c r="Z84" s="48">
        <f t="shared" si="18"/>
        <v>-1589</v>
      </c>
      <c r="AA84" s="24" t="s">
        <v>53</v>
      </c>
    </row>
    <row r="85" spans="1:27" x14ac:dyDescent="0.2">
      <c r="A85" s="35">
        <v>45907</v>
      </c>
      <c r="B85" s="24" t="s">
        <v>48</v>
      </c>
      <c r="C85" s="35">
        <v>45717</v>
      </c>
      <c r="D85" s="22"/>
      <c r="E85" s="26"/>
      <c r="F85" s="24"/>
      <c r="G85" s="24" t="s">
        <v>46</v>
      </c>
      <c r="H85" s="55"/>
      <c r="I85" s="24" t="s">
        <v>453</v>
      </c>
      <c r="J85" s="26" t="s">
        <v>121</v>
      </c>
      <c r="K85" s="22" t="s">
        <v>249</v>
      </c>
      <c r="L85" s="27">
        <v>1.5</v>
      </c>
      <c r="M85" s="26"/>
      <c r="N85" s="26"/>
      <c r="O85" s="26"/>
      <c r="P85" s="26"/>
      <c r="Q85" s="26"/>
      <c r="R85" s="23">
        <v>4</v>
      </c>
      <c r="S85" s="24" t="s">
        <v>50</v>
      </c>
      <c r="T85" s="25" t="str">
        <f t="shared" si="14"/>
        <v>0.00</v>
      </c>
      <c r="U85" s="17">
        <f t="shared" si="15"/>
        <v>-1.5</v>
      </c>
      <c r="V85" s="23">
        <f t="shared" si="19"/>
        <v>-17.39</v>
      </c>
      <c r="W85" s="20">
        <f t="shared" si="20"/>
        <v>93.5</v>
      </c>
      <c r="X85" s="21">
        <f t="shared" si="16"/>
        <v>-0.18598930481283424</v>
      </c>
      <c r="Y85" s="49">
        <f t="shared" si="17"/>
        <v>-0.1739</v>
      </c>
      <c r="Z85" s="48">
        <f t="shared" si="18"/>
        <v>-1739</v>
      </c>
      <c r="AA85" s="24" t="s">
        <v>50</v>
      </c>
    </row>
    <row r="86" spans="1:27" x14ac:dyDescent="0.2">
      <c r="A86" s="35">
        <v>45907</v>
      </c>
      <c r="B86" s="24" t="s">
        <v>48</v>
      </c>
      <c r="C86" s="35">
        <v>45717</v>
      </c>
      <c r="D86" s="22"/>
      <c r="E86" s="26"/>
      <c r="F86" s="24"/>
      <c r="G86" s="24" t="s">
        <v>46</v>
      </c>
      <c r="H86" s="55"/>
      <c r="I86" s="24" t="s">
        <v>454</v>
      </c>
      <c r="J86" s="26" t="s">
        <v>121</v>
      </c>
      <c r="K86" s="22" t="s">
        <v>249</v>
      </c>
      <c r="L86" s="27">
        <v>0.5</v>
      </c>
      <c r="M86" s="26"/>
      <c r="N86" s="26"/>
      <c r="O86" s="26"/>
      <c r="P86" s="26"/>
      <c r="Q86" s="26"/>
      <c r="R86" s="23">
        <v>23</v>
      </c>
      <c r="S86" s="24" t="s">
        <v>50</v>
      </c>
      <c r="T86" s="25" t="str">
        <f t="shared" si="14"/>
        <v>0.00</v>
      </c>
      <c r="U86" s="17">
        <f t="shared" si="15"/>
        <v>-0.5</v>
      </c>
      <c r="V86" s="23">
        <f t="shared" si="19"/>
        <v>-17.89</v>
      </c>
      <c r="W86" s="20">
        <f t="shared" si="20"/>
        <v>94</v>
      </c>
      <c r="X86" s="21">
        <f t="shared" si="16"/>
        <v>-0.19031914893617022</v>
      </c>
      <c r="Y86" s="49">
        <f t="shared" si="17"/>
        <v>-0.1789</v>
      </c>
      <c r="Z86" s="48">
        <f t="shared" si="18"/>
        <v>-1789</v>
      </c>
      <c r="AA86" s="24" t="s">
        <v>50</v>
      </c>
    </row>
    <row r="87" spans="1:27" ht="17" x14ac:dyDescent="0.2">
      <c r="A87" s="35">
        <v>45907</v>
      </c>
      <c r="B87" s="24" t="s">
        <v>48</v>
      </c>
      <c r="C87" s="35">
        <v>45717</v>
      </c>
      <c r="D87" s="22"/>
      <c r="E87" s="26"/>
      <c r="F87" s="24"/>
      <c r="G87" s="24" t="s">
        <v>46</v>
      </c>
      <c r="H87" s="55"/>
      <c r="I87" s="66" t="s">
        <v>455</v>
      </c>
      <c r="J87" s="26" t="s">
        <v>121</v>
      </c>
      <c r="K87" s="22" t="s">
        <v>249</v>
      </c>
      <c r="L87" s="27">
        <v>1</v>
      </c>
      <c r="M87" s="26"/>
      <c r="N87" s="26"/>
      <c r="O87" s="26"/>
      <c r="P87" s="26"/>
      <c r="Q87" s="26"/>
      <c r="R87" s="23">
        <v>9</v>
      </c>
      <c r="S87" s="24" t="s">
        <v>50</v>
      </c>
      <c r="T87" s="25" t="str">
        <f t="shared" si="14"/>
        <v>0.00</v>
      </c>
      <c r="U87" s="17">
        <f t="shared" si="15"/>
        <v>-1</v>
      </c>
      <c r="V87" s="23">
        <f t="shared" si="19"/>
        <v>-18.89</v>
      </c>
      <c r="W87" s="20">
        <f t="shared" si="20"/>
        <v>95</v>
      </c>
      <c r="X87" s="21">
        <f t="shared" si="16"/>
        <v>-0.1988421052631579</v>
      </c>
      <c r="Y87" s="49">
        <f t="shared" si="17"/>
        <v>-0.18890000000000001</v>
      </c>
      <c r="Z87" s="48">
        <f t="shared" si="18"/>
        <v>-1889</v>
      </c>
      <c r="AA87" s="24" t="s">
        <v>50</v>
      </c>
    </row>
    <row r="88" spans="1:27" ht="17" x14ac:dyDescent="0.2">
      <c r="A88" s="35">
        <v>45907</v>
      </c>
      <c r="B88" s="24" t="s">
        <v>48</v>
      </c>
      <c r="C88" s="35">
        <v>45717</v>
      </c>
      <c r="D88" s="22"/>
      <c r="E88" s="26"/>
      <c r="F88" s="24"/>
      <c r="G88" s="24" t="s">
        <v>46</v>
      </c>
      <c r="H88" s="55"/>
      <c r="I88" s="66" t="s">
        <v>456</v>
      </c>
      <c r="J88" s="26" t="s">
        <v>121</v>
      </c>
      <c r="K88" s="22" t="s">
        <v>249</v>
      </c>
      <c r="L88" s="27">
        <v>1</v>
      </c>
      <c r="M88" s="26"/>
      <c r="N88" s="26"/>
      <c r="O88" s="26"/>
      <c r="P88" s="26"/>
      <c r="Q88" s="26"/>
      <c r="R88" s="23">
        <v>16</v>
      </c>
      <c r="S88" s="24" t="s">
        <v>50</v>
      </c>
      <c r="T88" s="25" t="str">
        <f t="shared" si="14"/>
        <v>0.00</v>
      </c>
      <c r="U88" s="17">
        <f t="shared" si="15"/>
        <v>-1</v>
      </c>
      <c r="V88" s="23">
        <f t="shared" si="19"/>
        <v>-19.89</v>
      </c>
      <c r="W88" s="20">
        <f t="shared" si="20"/>
        <v>96</v>
      </c>
      <c r="X88" s="21">
        <f t="shared" si="16"/>
        <v>-0.2071875</v>
      </c>
      <c r="Y88" s="49">
        <f t="shared" si="17"/>
        <v>-0.19889999999999999</v>
      </c>
      <c r="Z88" s="48">
        <f t="shared" si="18"/>
        <v>-1989</v>
      </c>
      <c r="AA88" s="24" t="s">
        <v>50</v>
      </c>
    </row>
    <row r="89" spans="1:27" ht="17" x14ac:dyDescent="0.2">
      <c r="A89" s="35">
        <v>45907</v>
      </c>
      <c r="B89" s="24" t="s">
        <v>48</v>
      </c>
      <c r="C89" s="35">
        <v>45717</v>
      </c>
      <c r="D89" s="22"/>
      <c r="E89" s="26"/>
      <c r="F89" s="24"/>
      <c r="G89" s="24" t="s">
        <v>46</v>
      </c>
      <c r="H89" s="55"/>
      <c r="I89" s="66" t="s">
        <v>457</v>
      </c>
      <c r="J89" s="26" t="s">
        <v>121</v>
      </c>
      <c r="K89" s="22" t="s">
        <v>249</v>
      </c>
      <c r="L89" s="27">
        <v>1</v>
      </c>
      <c r="M89" s="26"/>
      <c r="N89" s="26"/>
      <c r="O89" s="26"/>
      <c r="P89" s="26"/>
      <c r="Q89" s="26"/>
      <c r="R89" s="23">
        <v>23</v>
      </c>
      <c r="S89" s="24" t="s">
        <v>50</v>
      </c>
      <c r="T89" s="25" t="str">
        <f t="shared" si="14"/>
        <v>0.00</v>
      </c>
      <c r="U89" s="17">
        <f t="shared" si="15"/>
        <v>-1</v>
      </c>
      <c r="V89" s="23">
        <f t="shared" si="19"/>
        <v>-20.89</v>
      </c>
      <c r="W89" s="20">
        <f t="shared" si="20"/>
        <v>97</v>
      </c>
      <c r="X89" s="21">
        <f t="shared" si="16"/>
        <v>-0.21536082474226806</v>
      </c>
      <c r="Y89" s="49">
        <f t="shared" si="17"/>
        <v>-0.2089</v>
      </c>
      <c r="Z89" s="48">
        <f t="shared" si="18"/>
        <v>-2089</v>
      </c>
      <c r="AA89" s="24" t="s">
        <v>50</v>
      </c>
    </row>
    <row r="90" spans="1:27" ht="17" x14ac:dyDescent="0.2">
      <c r="A90" s="35">
        <v>45907</v>
      </c>
      <c r="B90" s="24" t="s">
        <v>48</v>
      </c>
      <c r="C90" s="35">
        <v>45717</v>
      </c>
      <c r="D90" s="22"/>
      <c r="E90" s="26"/>
      <c r="F90" s="24"/>
      <c r="G90" s="24" t="s">
        <v>46</v>
      </c>
      <c r="H90" s="55"/>
      <c r="I90" s="66" t="s">
        <v>458</v>
      </c>
      <c r="J90" s="26" t="s">
        <v>121</v>
      </c>
      <c r="K90" s="22" t="s">
        <v>249</v>
      </c>
      <c r="L90" s="27">
        <v>0.5</v>
      </c>
      <c r="M90" s="26"/>
      <c r="N90" s="26"/>
      <c r="O90" s="26"/>
      <c r="P90" s="26"/>
      <c r="Q90" s="26"/>
      <c r="R90" s="23">
        <v>41</v>
      </c>
      <c r="S90" s="24" t="s">
        <v>50</v>
      </c>
      <c r="T90" s="25" t="str">
        <f t="shared" si="14"/>
        <v>0.00</v>
      </c>
      <c r="U90" s="17">
        <f t="shared" si="15"/>
        <v>-0.5</v>
      </c>
      <c r="V90" s="23">
        <f t="shared" si="19"/>
        <v>-21.39</v>
      </c>
      <c r="W90" s="20">
        <f t="shared" si="20"/>
        <v>97.5</v>
      </c>
      <c r="X90" s="21">
        <f t="shared" si="16"/>
        <v>-0.2193846153846154</v>
      </c>
      <c r="Y90" s="49">
        <f t="shared" si="17"/>
        <v>-0.21390000000000001</v>
      </c>
      <c r="Z90" s="48">
        <f t="shared" si="18"/>
        <v>-2139</v>
      </c>
      <c r="AA90" s="24" t="s">
        <v>50</v>
      </c>
    </row>
    <row r="91" spans="1:27" ht="17" x14ac:dyDescent="0.2">
      <c r="A91" s="35">
        <v>45907</v>
      </c>
      <c r="B91" s="24" t="s">
        <v>48</v>
      </c>
      <c r="C91" s="35">
        <v>45717</v>
      </c>
      <c r="D91" s="22"/>
      <c r="E91" s="26"/>
      <c r="F91" s="24"/>
      <c r="G91" s="24" t="s">
        <v>46</v>
      </c>
      <c r="H91" s="55"/>
      <c r="I91" s="66" t="s">
        <v>459</v>
      </c>
      <c r="J91" s="26" t="s">
        <v>121</v>
      </c>
      <c r="K91" s="22" t="s">
        <v>249</v>
      </c>
      <c r="L91" s="27">
        <v>0.5</v>
      </c>
      <c r="M91" s="26"/>
      <c r="N91" s="26"/>
      <c r="O91" s="26"/>
      <c r="P91" s="26"/>
      <c r="Q91" s="26"/>
      <c r="R91" s="23">
        <v>251</v>
      </c>
      <c r="S91" s="24" t="s">
        <v>50</v>
      </c>
      <c r="T91" s="25" t="str">
        <f t="shared" si="14"/>
        <v>0.00</v>
      </c>
      <c r="U91" s="17">
        <f t="shared" si="15"/>
        <v>-0.5</v>
      </c>
      <c r="V91" s="23">
        <f t="shared" si="19"/>
        <v>-21.89</v>
      </c>
      <c r="W91" s="20">
        <f t="shared" si="20"/>
        <v>98</v>
      </c>
      <c r="X91" s="21">
        <f t="shared" si="16"/>
        <v>-0.22336734693877552</v>
      </c>
      <c r="Y91" s="49">
        <f t="shared" si="17"/>
        <v>-0.21890000000000001</v>
      </c>
      <c r="Z91" s="48">
        <f t="shared" si="18"/>
        <v>-2189</v>
      </c>
      <c r="AA91" s="24" t="s">
        <v>50</v>
      </c>
    </row>
    <row r="92" spans="1:27" ht="17" x14ac:dyDescent="0.2">
      <c r="A92" s="35">
        <v>45907</v>
      </c>
      <c r="B92" s="24" t="s">
        <v>48</v>
      </c>
      <c r="C92" s="35">
        <v>45717</v>
      </c>
      <c r="D92" s="22"/>
      <c r="E92" s="26"/>
      <c r="F92" s="24"/>
      <c r="G92" s="24" t="s">
        <v>46</v>
      </c>
      <c r="H92" s="55"/>
      <c r="I92" s="66" t="s">
        <v>460</v>
      </c>
      <c r="J92" s="26" t="s">
        <v>121</v>
      </c>
      <c r="K92" s="22" t="s">
        <v>249</v>
      </c>
      <c r="L92" s="27">
        <v>0.25</v>
      </c>
      <c r="M92" s="26"/>
      <c r="N92" s="26"/>
      <c r="O92" s="26"/>
      <c r="P92" s="26"/>
      <c r="Q92" s="26"/>
      <c r="R92" s="23">
        <v>101</v>
      </c>
      <c r="S92" s="24" t="s">
        <v>50</v>
      </c>
      <c r="T92" s="25" t="str">
        <f t="shared" si="14"/>
        <v>0.00</v>
      </c>
      <c r="U92" s="17">
        <f t="shared" si="15"/>
        <v>-0.25</v>
      </c>
      <c r="V92" s="23">
        <f t="shared" si="19"/>
        <v>-22.14</v>
      </c>
      <c r="W92" s="20">
        <f t="shared" si="20"/>
        <v>98.25</v>
      </c>
      <c r="X92" s="21">
        <f t="shared" si="16"/>
        <v>-0.22534351145038167</v>
      </c>
      <c r="Y92" s="49">
        <f t="shared" si="17"/>
        <v>-0.22140000000000001</v>
      </c>
      <c r="Z92" s="48">
        <f t="shared" si="18"/>
        <v>-2214</v>
      </c>
      <c r="AA92" s="24" t="s">
        <v>50</v>
      </c>
    </row>
    <row r="93" spans="1:27" ht="17" x14ac:dyDescent="0.2">
      <c r="A93" s="35">
        <v>45907</v>
      </c>
      <c r="B93" s="24" t="s">
        <v>48</v>
      </c>
      <c r="C93" s="35">
        <v>45717</v>
      </c>
      <c r="D93" s="22"/>
      <c r="E93" s="26"/>
      <c r="F93" s="24"/>
      <c r="G93" s="24" t="s">
        <v>46</v>
      </c>
      <c r="H93" s="55"/>
      <c r="I93" s="66" t="s">
        <v>461</v>
      </c>
      <c r="J93" s="26" t="s">
        <v>121</v>
      </c>
      <c r="K93" s="22" t="s">
        <v>249</v>
      </c>
      <c r="L93" s="27">
        <v>0.25</v>
      </c>
      <c r="M93" s="26"/>
      <c r="N93" s="26"/>
      <c r="O93" s="26"/>
      <c r="P93" s="26"/>
      <c r="Q93" s="26"/>
      <c r="R93" s="23">
        <v>301</v>
      </c>
      <c r="S93" s="24" t="s">
        <v>50</v>
      </c>
      <c r="T93" s="25" t="str">
        <f t="shared" si="14"/>
        <v>0.00</v>
      </c>
      <c r="U93" s="17">
        <f t="shared" si="15"/>
        <v>-0.25</v>
      </c>
      <c r="V93" s="23">
        <f t="shared" si="19"/>
        <v>-22.39</v>
      </c>
      <c r="W93" s="20">
        <f t="shared" si="20"/>
        <v>98.5</v>
      </c>
      <c r="X93" s="21">
        <f t="shared" si="16"/>
        <v>-0.22730964467005077</v>
      </c>
      <c r="Y93" s="49">
        <f t="shared" si="17"/>
        <v>-0.22390000000000002</v>
      </c>
      <c r="Z93" s="48">
        <f t="shared" si="18"/>
        <v>-2239</v>
      </c>
      <c r="AA93" s="24" t="s">
        <v>50</v>
      </c>
    </row>
    <row r="94" spans="1:27" ht="17" x14ac:dyDescent="0.2">
      <c r="A94" s="35">
        <v>45907</v>
      </c>
      <c r="B94" s="24" t="s">
        <v>48</v>
      </c>
      <c r="C94" s="35">
        <v>45717</v>
      </c>
      <c r="D94" s="22"/>
      <c r="E94" s="26"/>
      <c r="F94" s="24"/>
      <c r="G94" s="24" t="s">
        <v>46</v>
      </c>
      <c r="H94" s="55"/>
      <c r="I94" s="66" t="s">
        <v>462</v>
      </c>
      <c r="J94" s="26" t="s">
        <v>121</v>
      </c>
      <c r="K94" s="22" t="s">
        <v>249</v>
      </c>
      <c r="L94" s="27">
        <v>0.25</v>
      </c>
      <c r="M94" s="26"/>
      <c r="N94" s="26"/>
      <c r="O94" s="26"/>
      <c r="P94" s="26"/>
      <c r="Q94" s="26"/>
      <c r="R94" s="23">
        <v>501</v>
      </c>
      <c r="S94" s="24" t="s">
        <v>50</v>
      </c>
      <c r="T94" s="25" t="str">
        <f t="shared" si="14"/>
        <v>0.00</v>
      </c>
      <c r="U94" s="17">
        <f t="shared" si="15"/>
        <v>-0.25</v>
      </c>
      <c r="V94" s="23">
        <f t="shared" si="19"/>
        <v>-22.64</v>
      </c>
      <c r="W94" s="20">
        <f t="shared" si="20"/>
        <v>98.75</v>
      </c>
      <c r="X94" s="21">
        <f t="shared" si="16"/>
        <v>-0.22926582278481014</v>
      </c>
      <c r="Y94" s="49">
        <f t="shared" si="17"/>
        <v>-0.22640000000000002</v>
      </c>
      <c r="Z94" s="48">
        <f t="shared" si="18"/>
        <v>-2264</v>
      </c>
      <c r="AA94" s="24" t="s">
        <v>50</v>
      </c>
    </row>
    <row r="95" spans="1:27" ht="17" x14ac:dyDescent="0.2">
      <c r="A95" s="35">
        <v>45907</v>
      </c>
      <c r="B95" s="24" t="s">
        <v>48</v>
      </c>
      <c r="C95" s="35">
        <v>45717</v>
      </c>
      <c r="D95" s="22"/>
      <c r="E95" s="26"/>
      <c r="F95" s="24"/>
      <c r="G95" s="24" t="s">
        <v>46</v>
      </c>
      <c r="H95" s="55"/>
      <c r="I95" s="66" t="s">
        <v>463</v>
      </c>
      <c r="J95" s="26" t="s">
        <v>121</v>
      </c>
      <c r="K95" s="22" t="s">
        <v>249</v>
      </c>
      <c r="L95" s="27">
        <v>0.25</v>
      </c>
      <c r="M95" s="26"/>
      <c r="N95" s="26"/>
      <c r="O95" s="26"/>
      <c r="P95" s="26"/>
      <c r="Q95" s="26"/>
      <c r="R95" s="23">
        <v>501</v>
      </c>
      <c r="S95" s="24" t="s">
        <v>50</v>
      </c>
      <c r="T95" s="25" t="str">
        <f t="shared" si="14"/>
        <v>0.00</v>
      </c>
      <c r="U95" s="17">
        <f t="shared" si="15"/>
        <v>-0.25</v>
      </c>
      <c r="V95" s="23">
        <f t="shared" si="19"/>
        <v>-22.89</v>
      </c>
      <c r="W95" s="20">
        <f t="shared" si="20"/>
        <v>99</v>
      </c>
      <c r="X95" s="21">
        <f t="shared" si="16"/>
        <v>-0.23121212121212123</v>
      </c>
      <c r="Y95" s="49">
        <f t="shared" si="17"/>
        <v>-0.22889999999999999</v>
      </c>
      <c r="Z95" s="48">
        <f t="shared" si="18"/>
        <v>-2289</v>
      </c>
      <c r="AA95" s="24" t="s">
        <v>50</v>
      </c>
    </row>
    <row r="96" spans="1:27" x14ac:dyDescent="0.2">
      <c r="A96" s="35">
        <v>45907</v>
      </c>
      <c r="B96" s="24" t="s">
        <v>48</v>
      </c>
      <c r="C96" s="35">
        <v>45717</v>
      </c>
      <c r="D96" s="22"/>
      <c r="E96" s="26"/>
      <c r="F96" s="24"/>
      <c r="G96" s="24" t="s">
        <v>46</v>
      </c>
      <c r="H96" s="55"/>
      <c r="I96" s="24" t="s">
        <v>464</v>
      </c>
      <c r="J96" s="26" t="s">
        <v>121</v>
      </c>
      <c r="K96" s="22" t="s">
        <v>249</v>
      </c>
      <c r="L96" s="27">
        <v>1</v>
      </c>
      <c r="M96" s="26"/>
      <c r="N96" s="26"/>
      <c r="O96" s="26"/>
      <c r="P96" s="26"/>
      <c r="Q96" s="26"/>
      <c r="R96" s="23">
        <v>3.5</v>
      </c>
      <c r="S96" s="24" t="s">
        <v>50</v>
      </c>
      <c r="T96" s="25" t="str">
        <f t="shared" si="14"/>
        <v>0.00</v>
      </c>
      <c r="U96" s="17">
        <f t="shared" si="15"/>
        <v>-1</v>
      </c>
      <c r="V96" s="23">
        <f t="shared" si="19"/>
        <v>-23.89</v>
      </c>
      <c r="W96" s="20">
        <f t="shared" si="20"/>
        <v>100</v>
      </c>
      <c r="X96" s="21">
        <f t="shared" si="16"/>
        <v>-0.2389</v>
      </c>
      <c r="Y96" s="49">
        <f t="shared" si="17"/>
        <v>-0.2389</v>
      </c>
      <c r="Z96" s="48">
        <f t="shared" si="18"/>
        <v>-2389</v>
      </c>
      <c r="AA96" s="24" t="s">
        <v>50</v>
      </c>
    </row>
    <row r="97" spans="1:27" x14ac:dyDescent="0.2">
      <c r="A97" s="35">
        <v>45907</v>
      </c>
      <c r="B97" s="24" t="s">
        <v>48</v>
      </c>
      <c r="C97" s="35">
        <v>45717</v>
      </c>
      <c r="D97" s="22"/>
      <c r="E97" s="26"/>
      <c r="F97" s="24"/>
      <c r="G97" s="24" t="s">
        <v>46</v>
      </c>
      <c r="H97" s="55"/>
      <c r="I97" s="24" t="s">
        <v>465</v>
      </c>
      <c r="J97" s="26" t="s">
        <v>121</v>
      </c>
      <c r="K97" s="22" t="s">
        <v>249</v>
      </c>
      <c r="L97" s="27">
        <v>1</v>
      </c>
      <c r="M97" s="26"/>
      <c r="N97" s="26"/>
      <c r="O97" s="26"/>
      <c r="P97" s="26"/>
      <c r="Q97" s="26"/>
      <c r="R97" s="23">
        <v>5.5</v>
      </c>
      <c r="S97" s="24" t="s">
        <v>50</v>
      </c>
      <c r="T97" s="25" t="str">
        <f t="shared" si="14"/>
        <v>0.00</v>
      </c>
      <c r="U97" s="17">
        <f t="shared" si="15"/>
        <v>-1</v>
      </c>
      <c r="V97" s="23">
        <f t="shared" si="19"/>
        <v>-24.89</v>
      </c>
      <c r="W97" s="20">
        <f t="shared" si="20"/>
        <v>101</v>
      </c>
      <c r="X97" s="21">
        <f t="shared" si="16"/>
        <v>-0.24643564356435643</v>
      </c>
      <c r="Y97" s="49">
        <f t="shared" si="17"/>
        <v>-0.24890000000000001</v>
      </c>
      <c r="Z97" s="48">
        <f t="shared" si="18"/>
        <v>-2489</v>
      </c>
      <c r="AA97" s="24" t="s">
        <v>50</v>
      </c>
    </row>
    <row r="98" spans="1:27" x14ac:dyDescent="0.2">
      <c r="A98" s="35">
        <v>45907</v>
      </c>
      <c r="B98" s="24" t="s">
        <v>48</v>
      </c>
      <c r="C98" s="35">
        <v>45717</v>
      </c>
      <c r="D98" s="22"/>
      <c r="E98" s="26"/>
      <c r="F98" s="24"/>
      <c r="G98" s="24" t="s">
        <v>46</v>
      </c>
      <c r="H98" s="55"/>
      <c r="I98" s="24" t="s">
        <v>466</v>
      </c>
      <c r="J98" s="26" t="s">
        <v>121</v>
      </c>
      <c r="K98" s="22" t="s">
        <v>249</v>
      </c>
      <c r="L98" s="27">
        <v>1</v>
      </c>
      <c r="M98" s="26"/>
      <c r="N98" s="26"/>
      <c r="O98" s="26"/>
      <c r="P98" s="26"/>
      <c r="Q98" s="26"/>
      <c r="R98" s="23">
        <v>6.5</v>
      </c>
      <c r="S98" s="24" t="s">
        <v>50</v>
      </c>
      <c r="T98" s="25" t="str">
        <f t="shared" si="14"/>
        <v>0.00</v>
      </c>
      <c r="U98" s="17">
        <f t="shared" si="15"/>
        <v>-1</v>
      </c>
      <c r="V98" s="23">
        <f t="shared" si="19"/>
        <v>-25.89</v>
      </c>
      <c r="W98" s="20">
        <f t="shared" si="20"/>
        <v>102</v>
      </c>
      <c r="X98" s="21">
        <f t="shared" si="16"/>
        <v>-0.25382352941176473</v>
      </c>
      <c r="Y98" s="49">
        <f t="shared" si="17"/>
        <v>-0.25890000000000002</v>
      </c>
      <c r="Z98" s="48">
        <f t="shared" si="18"/>
        <v>-2589</v>
      </c>
      <c r="AA98" s="24" t="s">
        <v>50</v>
      </c>
    </row>
    <row r="99" spans="1:27" x14ac:dyDescent="0.2">
      <c r="A99" s="35">
        <v>45907</v>
      </c>
      <c r="B99" s="24" t="s">
        <v>48</v>
      </c>
      <c r="C99" s="35">
        <v>45717</v>
      </c>
      <c r="D99" s="22"/>
      <c r="E99" s="26"/>
      <c r="F99" s="24"/>
      <c r="G99" s="24" t="s">
        <v>46</v>
      </c>
      <c r="H99" s="55"/>
      <c r="I99" s="24" t="s">
        <v>467</v>
      </c>
      <c r="J99" s="26" t="s">
        <v>121</v>
      </c>
      <c r="K99" s="22" t="s">
        <v>249</v>
      </c>
      <c r="L99" s="27">
        <v>1</v>
      </c>
      <c r="M99" s="26"/>
      <c r="N99" s="26"/>
      <c r="O99" s="26"/>
      <c r="P99" s="26"/>
      <c r="Q99" s="26"/>
      <c r="R99" s="23">
        <v>8.5</v>
      </c>
      <c r="S99" s="24" t="s">
        <v>50</v>
      </c>
      <c r="T99" s="25" t="str">
        <f t="shared" ref="T99:T130" si="21">IF(($AA99="W"),ROUND(($L99*$R99),2),"0.00")</f>
        <v>0.00</v>
      </c>
      <c r="U99" s="17">
        <f t="shared" ref="U99:U130" si="22">-$L99+T99</f>
        <v>-1</v>
      </c>
      <c r="V99" s="23">
        <f t="shared" si="19"/>
        <v>-26.89</v>
      </c>
      <c r="W99" s="20">
        <f t="shared" si="20"/>
        <v>103</v>
      </c>
      <c r="X99" s="21">
        <f t="shared" ref="X99:X130" si="23">SUM(V99/W99)</f>
        <v>-0.26106796116504855</v>
      </c>
      <c r="Y99" s="49">
        <f t="shared" ref="Y99:Y130" si="24">V99/100</f>
        <v>-0.26890000000000003</v>
      </c>
      <c r="Z99" s="48">
        <f t="shared" ref="Z99:Z130" si="25">V99*100</f>
        <v>-2689</v>
      </c>
      <c r="AA99" s="24" t="s">
        <v>50</v>
      </c>
    </row>
    <row r="100" spans="1:27" x14ac:dyDescent="0.2">
      <c r="A100" s="35">
        <v>45907</v>
      </c>
      <c r="B100" s="24" t="s">
        <v>48</v>
      </c>
      <c r="C100" s="35">
        <v>45717</v>
      </c>
      <c r="D100" s="22"/>
      <c r="E100" s="26"/>
      <c r="F100" s="24"/>
      <c r="G100" s="24" t="s">
        <v>46</v>
      </c>
      <c r="H100" s="55"/>
      <c r="I100" s="24" t="s">
        <v>468</v>
      </c>
      <c r="J100" s="26" t="s">
        <v>121</v>
      </c>
      <c r="K100" s="22" t="s">
        <v>249</v>
      </c>
      <c r="L100" s="27">
        <v>1</v>
      </c>
      <c r="M100" s="26"/>
      <c r="N100" s="26"/>
      <c r="O100" s="26"/>
      <c r="P100" s="26"/>
      <c r="Q100" s="26"/>
      <c r="R100" s="23">
        <v>9.5</v>
      </c>
      <c r="S100" s="24" t="s">
        <v>50</v>
      </c>
      <c r="T100" s="25" t="str">
        <f t="shared" si="21"/>
        <v>0.00</v>
      </c>
      <c r="U100" s="17">
        <f t="shared" si="22"/>
        <v>-1</v>
      </c>
      <c r="V100" s="23">
        <f t="shared" ref="V100:V131" si="26">U100+V99</f>
        <v>-27.89</v>
      </c>
      <c r="W100" s="20">
        <f t="shared" ref="W100:W131" si="27">L100+W99</f>
        <v>104</v>
      </c>
      <c r="X100" s="21">
        <f t="shared" si="23"/>
        <v>-0.2681730769230769</v>
      </c>
      <c r="Y100" s="49">
        <f t="shared" si="24"/>
        <v>-0.27889999999999998</v>
      </c>
      <c r="Z100" s="48">
        <f t="shared" si="25"/>
        <v>-2789</v>
      </c>
      <c r="AA100" s="24" t="s">
        <v>50</v>
      </c>
    </row>
    <row r="101" spans="1:27" x14ac:dyDescent="0.2">
      <c r="A101" s="35">
        <v>45907</v>
      </c>
      <c r="B101" s="24" t="s">
        <v>48</v>
      </c>
      <c r="C101" s="35">
        <v>45717</v>
      </c>
      <c r="D101" s="22"/>
      <c r="E101" s="26"/>
      <c r="F101" s="24"/>
      <c r="G101" s="24" t="s">
        <v>46</v>
      </c>
      <c r="H101" s="55"/>
      <c r="I101" s="50" t="s">
        <v>469</v>
      </c>
      <c r="J101" s="26" t="s">
        <v>121</v>
      </c>
      <c r="K101" s="22" t="s">
        <v>249</v>
      </c>
      <c r="L101" s="27">
        <v>2</v>
      </c>
      <c r="M101" s="26"/>
      <c r="N101" s="26"/>
      <c r="O101" s="26"/>
      <c r="P101" s="26"/>
      <c r="Q101" s="26"/>
      <c r="R101" s="23">
        <v>2</v>
      </c>
      <c r="S101" s="24" t="s">
        <v>53</v>
      </c>
      <c r="T101" s="25">
        <f t="shared" si="21"/>
        <v>4</v>
      </c>
      <c r="U101" s="17">
        <f t="shared" si="22"/>
        <v>2</v>
      </c>
      <c r="V101" s="23">
        <f t="shared" si="26"/>
        <v>-25.89</v>
      </c>
      <c r="W101" s="20">
        <f t="shared" si="27"/>
        <v>106</v>
      </c>
      <c r="X101" s="21">
        <f t="shared" si="23"/>
        <v>-0.24424528301886794</v>
      </c>
      <c r="Y101" s="49">
        <f t="shared" si="24"/>
        <v>-0.25890000000000002</v>
      </c>
      <c r="Z101" s="48">
        <f t="shared" si="25"/>
        <v>-2589</v>
      </c>
      <c r="AA101" s="24" t="s">
        <v>53</v>
      </c>
    </row>
    <row r="102" spans="1:27" x14ac:dyDescent="0.2">
      <c r="A102" s="35">
        <v>45907</v>
      </c>
      <c r="B102" s="24" t="s">
        <v>48</v>
      </c>
      <c r="C102" s="35">
        <v>45717</v>
      </c>
      <c r="D102" s="22"/>
      <c r="E102" s="26"/>
      <c r="F102" s="24"/>
      <c r="G102" s="24" t="s">
        <v>46</v>
      </c>
      <c r="H102" s="55"/>
      <c r="I102" s="65" t="s">
        <v>470</v>
      </c>
      <c r="J102" s="26" t="s">
        <v>121</v>
      </c>
      <c r="K102" s="22" t="s">
        <v>249</v>
      </c>
      <c r="L102" s="27">
        <v>2</v>
      </c>
      <c r="M102" s="26"/>
      <c r="N102" s="26"/>
      <c r="O102" s="26"/>
      <c r="P102" s="26"/>
      <c r="Q102" s="26"/>
      <c r="R102" s="23">
        <v>2.0699999999999998</v>
      </c>
      <c r="S102" s="24" t="s">
        <v>53</v>
      </c>
      <c r="T102" s="25">
        <f t="shared" si="21"/>
        <v>4.1399999999999997</v>
      </c>
      <c r="U102" s="17">
        <f t="shared" si="22"/>
        <v>2.1399999999999997</v>
      </c>
      <c r="V102" s="23">
        <f t="shared" si="26"/>
        <v>-23.75</v>
      </c>
      <c r="W102" s="20">
        <f t="shared" si="27"/>
        <v>108</v>
      </c>
      <c r="X102" s="21">
        <f t="shared" si="23"/>
        <v>-0.21990740740740741</v>
      </c>
      <c r="Y102" s="49">
        <f t="shared" si="24"/>
        <v>-0.23749999999999999</v>
      </c>
      <c r="Z102" s="48">
        <f t="shared" si="25"/>
        <v>-2375</v>
      </c>
      <c r="AA102" s="24" t="s">
        <v>53</v>
      </c>
    </row>
    <row r="103" spans="1:27" x14ac:dyDescent="0.2">
      <c r="A103" s="35">
        <v>45907</v>
      </c>
      <c r="B103" s="24" t="s">
        <v>48</v>
      </c>
      <c r="C103" s="35">
        <v>45717</v>
      </c>
      <c r="D103" s="22"/>
      <c r="E103" s="26"/>
      <c r="F103" s="24"/>
      <c r="G103" s="24" t="s">
        <v>46</v>
      </c>
      <c r="H103" s="55"/>
      <c r="I103" s="24" t="s">
        <v>471</v>
      </c>
      <c r="J103" s="26" t="s">
        <v>121</v>
      </c>
      <c r="K103" s="22" t="s">
        <v>249</v>
      </c>
      <c r="L103" s="27">
        <v>2</v>
      </c>
      <c r="M103" s="26"/>
      <c r="N103" s="26"/>
      <c r="O103" s="26"/>
      <c r="P103" s="26"/>
      <c r="Q103" s="26"/>
      <c r="R103" s="23">
        <v>1.95</v>
      </c>
      <c r="S103" s="24" t="s">
        <v>50</v>
      </c>
      <c r="T103" s="25" t="str">
        <f t="shared" si="21"/>
        <v>0.00</v>
      </c>
      <c r="U103" s="17">
        <f t="shared" si="22"/>
        <v>-2</v>
      </c>
      <c r="V103" s="23">
        <f t="shared" si="26"/>
        <v>-25.75</v>
      </c>
      <c r="W103" s="20">
        <f t="shared" si="27"/>
        <v>110</v>
      </c>
      <c r="X103" s="21">
        <f t="shared" si="23"/>
        <v>-0.2340909090909091</v>
      </c>
      <c r="Y103" s="49">
        <f t="shared" si="24"/>
        <v>-0.25750000000000001</v>
      </c>
      <c r="Z103" s="48">
        <f t="shared" si="25"/>
        <v>-2575</v>
      </c>
      <c r="AA103" s="24" t="s">
        <v>50</v>
      </c>
    </row>
    <row r="104" spans="1:27" x14ac:dyDescent="0.2">
      <c r="A104" s="35">
        <v>45907</v>
      </c>
      <c r="B104" s="24" t="s">
        <v>48</v>
      </c>
      <c r="C104" s="35">
        <v>45717</v>
      </c>
      <c r="D104" s="22"/>
      <c r="E104" s="26"/>
      <c r="F104" s="24"/>
      <c r="G104" s="24" t="s">
        <v>46</v>
      </c>
      <c r="H104" s="55"/>
      <c r="I104" s="65" t="s">
        <v>472</v>
      </c>
      <c r="J104" s="26" t="s">
        <v>121</v>
      </c>
      <c r="K104" s="22" t="s">
        <v>249</v>
      </c>
      <c r="L104" s="27">
        <v>2</v>
      </c>
      <c r="M104" s="26"/>
      <c r="N104" s="26"/>
      <c r="O104" s="26"/>
      <c r="P104" s="26"/>
      <c r="Q104" s="26"/>
      <c r="R104" s="23">
        <v>1.88</v>
      </c>
      <c r="S104" s="24" t="s">
        <v>53</v>
      </c>
      <c r="T104" s="25">
        <f t="shared" si="21"/>
        <v>3.76</v>
      </c>
      <c r="U104" s="17">
        <f t="shared" si="22"/>
        <v>1.7599999999999998</v>
      </c>
      <c r="V104" s="23">
        <f t="shared" si="26"/>
        <v>-23.990000000000002</v>
      </c>
      <c r="W104" s="20">
        <f t="shared" si="27"/>
        <v>112</v>
      </c>
      <c r="X104" s="21">
        <f t="shared" si="23"/>
        <v>-0.21419642857142859</v>
      </c>
      <c r="Y104" s="49">
        <f t="shared" si="24"/>
        <v>-0.23990000000000003</v>
      </c>
      <c r="Z104" s="48">
        <f t="shared" si="25"/>
        <v>-2399</v>
      </c>
      <c r="AA104" s="24" t="s">
        <v>53</v>
      </c>
    </row>
    <row r="105" spans="1:27" x14ac:dyDescent="0.2">
      <c r="A105" s="35">
        <v>45907</v>
      </c>
      <c r="B105" s="24" t="s">
        <v>48</v>
      </c>
      <c r="C105" s="35">
        <v>45717</v>
      </c>
      <c r="D105" s="22"/>
      <c r="E105" s="26"/>
      <c r="F105" s="24"/>
      <c r="G105" s="24" t="s">
        <v>46</v>
      </c>
      <c r="H105" s="55"/>
      <c r="I105" s="65" t="s">
        <v>473</v>
      </c>
      <c r="J105" s="26" t="s">
        <v>121</v>
      </c>
      <c r="K105" s="22" t="s">
        <v>249</v>
      </c>
      <c r="L105" s="27">
        <v>2</v>
      </c>
      <c r="M105" s="26"/>
      <c r="N105" s="26"/>
      <c r="O105" s="26"/>
      <c r="P105" s="26"/>
      <c r="Q105" s="26"/>
      <c r="R105" s="23">
        <v>2.02</v>
      </c>
      <c r="S105" s="24" t="s">
        <v>53</v>
      </c>
      <c r="T105" s="25">
        <f t="shared" si="21"/>
        <v>4.04</v>
      </c>
      <c r="U105" s="17">
        <f t="shared" si="22"/>
        <v>2.04</v>
      </c>
      <c r="V105" s="23">
        <f t="shared" si="26"/>
        <v>-21.950000000000003</v>
      </c>
      <c r="W105" s="20">
        <f t="shared" si="27"/>
        <v>114</v>
      </c>
      <c r="X105" s="21">
        <f t="shared" si="23"/>
        <v>-0.19254385964912282</v>
      </c>
      <c r="Y105" s="49">
        <f t="shared" si="24"/>
        <v>-0.21950000000000003</v>
      </c>
      <c r="Z105" s="48">
        <f t="shared" si="25"/>
        <v>-2195.0000000000005</v>
      </c>
      <c r="AA105" s="24" t="s">
        <v>53</v>
      </c>
    </row>
    <row r="106" spans="1:27" x14ac:dyDescent="0.2">
      <c r="A106" s="35">
        <v>45907</v>
      </c>
      <c r="B106" s="24" t="s">
        <v>48</v>
      </c>
      <c r="C106" s="35">
        <v>45717</v>
      </c>
      <c r="D106" s="22"/>
      <c r="E106" s="26"/>
      <c r="F106" s="24"/>
      <c r="G106" s="24" t="s">
        <v>46</v>
      </c>
      <c r="H106" s="55"/>
      <c r="I106" s="65" t="s">
        <v>474</v>
      </c>
      <c r="J106" s="26" t="s">
        <v>121</v>
      </c>
      <c r="K106" s="22" t="s">
        <v>249</v>
      </c>
      <c r="L106" s="27">
        <v>2</v>
      </c>
      <c r="M106" s="26"/>
      <c r="N106" s="26"/>
      <c r="O106" s="26"/>
      <c r="P106" s="26"/>
      <c r="Q106" s="26"/>
      <c r="R106" s="23">
        <v>1.94</v>
      </c>
      <c r="S106" s="24" t="s">
        <v>53</v>
      </c>
      <c r="T106" s="25">
        <f t="shared" si="21"/>
        <v>3.88</v>
      </c>
      <c r="U106" s="17">
        <f t="shared" si="22"/>
        <v>1.88</v>
      </c>
      <c r="V106" s="23">
        <f t="shared" si="26"/>
        <v>-20.070000000000004</v>
      </c>
      <c r="W106" s="20">
        <f t="shared" si="27"/>
        <v>116</v>
      </c>
      <c r="X106" s="21">
        <f t="shared" si="23"/>
        <v>-0.17301724137931038</v>
      </c>
      <c r="Y106" s="49">
        <f t="shared" si="24"/>
        <v>-0.20070000000000005</v>
      </c>
      <c r="Z106" s="48">
        <f t="shared" si="25"/>
        <v>-2007.0000000000005</v>
      </c>
      <c r="AA106" s="24" t="s">
        <v>53</v>
      </c>
    </row>
    <row r="107" spans="1:27" x14ac:dyDescent="0.2">
      <c r="A107" s="35">
        <v>45907</v>
      </c>
      <c r="B107" s="24" t="s">
        <v>48</v>
      </c>
      <c r="C107" s="35">
        <v>45717</v>
      </c>
      <c r="D107" s="22"/>
      <c r="E107" s="26"/>
      <c r="F107" s="24"/>
      <c r="G107" s="24" t="s">
        <v>46</v>
      </c>
      <c r="H107" s="55"/>
      <c r="I107" s="24" t="s">
        <v>475</v>
      </c>
      <c r="J107" s="26" t="s">
        <v>121</v>
      </c>
      <c r="K107" s="22" t="s">
        <v>249</v>
      </c>
      <c r="L107" s="27">
        <v>1</v>
      </c>
      <c r="M107" s="26"/>
      <c r="N107" s="26"/>
      <c r="O107" s="26"/>
      <c r="P107" s="26"/>
      <c r="Q107" s="26"/>
      <c r="R107" s="23">
        <v>4.25</v>
      </c>
      <c r="S107" s="24" t="s">
        <v>50</v>
      </c>
      <c r="T107" s="25" t="str">
        <f t="shared" si="21"/>
        <v>0.00</v>
      </c>
      <c r="U107" s="17">
        <f t="shared" si="22"/>
        <v>-1</v>
      </c>
      <c r="V107" s="23">
        <f t="shared" si="26"/>
        <v>-21.070000000000004</v>
      </c>
      <c r="W107" s="20">
        <f t="shared" si="27"/>
        <v>117</v>
      </c>
      <c r="X107" s="21">
        <f t="shared" si="23"/>
        <v>-0.18008547008547013</v>
      </c>
      <c r="Y107" s="49">
        <f t="shared" si="24"/>
        <v>-0.21070000000000003</v>
      </c>
      <c r="Z107" s="48">
        <f t="shared" si="25"/>
        <v>-2107.0000000000005</v>
      </c>
      <c r="AA107" s="24" t="s">
        <v>50</v>
      </c>
    </row>
    <row r="108" spans="1:27" x14ac:dyDescent="0.2">
      <c r="A108" s="35">
        <v>45907</v>
      </c>
      <c r="B108" s="24" t="s">
        <v>48</v>
      </c>
      <c r="C108" s="35">
        <v>45717</v>
      </c>
      <c r="D108" s="22"/>
      <c r="E108" s="26"/>
      <c r="F108" s="24"/>
      <c r="G108" s="24" t="s">
        <v>46</v>
      </c>
      <c r="H108" s="55"/>
      <c r="I108" s="24" t="s">
        <v>476</v>
      </c>
      <c r="J108" s="26" t="s">
        <v>121</v>
      </c>
      <c r="K108" s="22" t="s">
        <v>249</v>
      </c>
      <c r="L108" s="27">
        <v>1</v>
      </c>
      <c r="M108" s="26"/>
      <c r="N108" s="26"/>
      <c r="O108" s="26"/>
      <c r="P108" s="26"/>
      <c r="Q108" s="26"/>
      <c r="R108" s="23">
        <v>6.5</v>
      </c>
      <c r="S108" s="24" t="s">
        <v>50</v>
      </c>
      <c r="T108" s="25" t="str">
        <f t="shared" si="21"/>
        <v>0.00</v>
      </c>
      <c r="U108" s="17">
        <f t="shared" si="22"/>
        <v>-1</v>
      </c>
      <c r="V108" s="23">
        <f t="shared" si="26"/>
        <v>-22.070000000000004</v>
      </c>
      <c r="W108" s="20">
        <f t="shared" si="27"/>
        <v>118</v>
      </c>
      <c r="X108" s="21">
        <f t="shared" si="23"/>
        <v>-0.18703389830508477</v>
      </c>
      <c r="Y108" s="49">
        <f t="shared" si="24"/>
        <v>-0.22070000000000004</v>
      </c>
      <c r="Z108" s="48">
        <f t="shared" si="25"/>
        <v>-2207.0000000000005</v>
      </c>
      <c r="AA108" s="24" t="s">
        <v>50</v>
      </c>
    </row>
    <row r="109" spans="1:27" x14ac:dyDescent="0.2">
      <c r="A109" s="35">
        <v>45907</v>
      </c>
      <c r="B109" s="24" t="s">
        <v>48</v>
      </c>
      <c r="C109" s="35">
        <v>45717</v>
      </c>
      <c r="D109" s="22"/>
      <c r="E109" s="26"/>
      <c r="F109" s="24"/>
      <c r="G109" s="24" t="s">
        <v>46</v>
      </c>
      <c r="H109" s="55"/>
      <c r="I109" s="24" t="s">
        <v>477</v>
      </c>
      <c r="J109" s="26" t="s">
        <v>121</v>
      </c>
      <c r="K109" s="22" t="s">
        <v>249</v>
      </c>
      <c r="L109" s="27">
        <v>1</v>
      </c>
      <c r="M109" s="26"/>
      <c r="N109" s="26"/>
      <c r="O109" s="26"/>
      <c r="P109" s="26"/>
      <c r="Q109" s="26"/>
      <c r="R109" s="23">
        <v>8</v>
      </c>
      <c r="S109" s="24" t="s">
        <v>50</v>
      </c>
      <c r="T109" s="25" t="str">
        <f t="shared" si="21"/>
        <v>0.00</v>
      </c>
      <c r="U109" s="17">
        <f t="shared" si="22"/>
        <v>-1</v>
      </c>
      <c r="V109" s="23">
        <f t="shared" si="26"/>
        <v>-23.070000000000004</v>
      </c>
      <c r="W109" s="20">
        <f t="shared" si="27"/>
        <v>119</v>
      </c>
      <c r="X109" s="21">
        <f t="shared" si="23"/>
        <v>-0.19386554621848742</v>
      </c>
      <c r="Y109" s="49">
        <f t="shared" si="24"/>
        <v>-0.23070000000000004</v>
      </c>
      <c r="Z109" s="48">
        <f t="shared" si="25"/>
        <v>-2307.0000000000005</v>
      </c>
      <c r="AA109" s="24" t="s">
        <v>50</v>
      </c>
    </row>
    <row r="110" spans="1:27" x14ac:dyDescent="0.2">
      <c r="A110" s="35">
        <v>45907</v>
      </c>
      <c r="B110" s="24" t="s">
        <v>48</v>
      </c>
      <c r="C110" s="35">
        <v>45717</v>
      </c>
      <c r="D110" s="22"/>
      <c r="E110" s="26"/>
      <c r="F110" s="24"/>
      <c r="G110" s="24" t="s">
        <v>46</v>
      </c>
      <c r="H110" s="55"/>
      <c r="I110" s="65" t="s">
        <v>478</v>
      </c>
      <c r="J110" s="26" t="s">
        <v>121</v>
      </c>
      <c r="K110" s="22" t="s">
        <v>249</v>
      </c>
      <c r="L110" s="27">
        <v>1</v>
      </c>
      <c r="M110" s="26"/>
      <c r="N110" s="26"/>
      <c r="O110" s="26"/>
      <c r="P110" s="26"/>
      <c r="Q110" s="26"/>
      <c r="R110" s="23">
        <v>4</v>
      </c>
      <c r="S110" s="24" t="s">
        <v>53</v>
      </c>
      <c r="T110" s="25">
        <f t="shared" si="21"/>
        <v>4</v>
      </c>
      <c r="U110" s="17">
        <f t="shared" si="22"/>
        <v>3</v>
      </c>
      <c r="V110" s="23">
        <f t="shared" si="26"/>
        <v>-20.070000000000004</v>
      </c>
      <c r="W110" s="20">
        <f t="shared" si="27"/>
        <v>120</v>
      </c>
      <c r="X110" s="21">
        <f t="shared" si="23"/>
        <v>-0.16725000000000004</v>
      </c>
      <c r="Y110" s="49">
        <f t="shared" si="24"/>
        <v>-0.20070000000000005</v>
      </c>
      <c r="Z110" s="48">
        <f t="shared" si="25"/>
        <v>-2007.0000000000005</v>
      </c>
      <c r="AA110" s="24" t="s">
        <v>53</v>
      </c>
    </row>
    <row r="111" spans="1:27" x14ac:dyDescent="0.2">
      <c r="A111" s="35">
        <v>45907</v>
      </c>
      <c r="B111" s="24" t="s">
        <v>48</v>
      </c>
      <c r="C111" s="35">
        <v>45717</v>
      </c>
      <c r="D111" s="22"/>
      <c r="E111" s="26"/>
      <c r="F111" s="24"/>
      <c r="G111" s="24" t="s">
        <v>46</v>
      </c>
      <c r="H111" s="55"/>
      <c r="I111" s="24" t="s">
        <v>479</v>
      </c>
      <c r="J111" s="26" t="s">
        <v>121</v>
      </c>
      <c r="K111" s="22" t="s">
        <v>249</v>
      </c>
      <c r="L111" s="27">
        <v>1</v>
      </c>
      <c r="M111" s="26"/>
      <c r="N111" s="26"/>
      <c r="O111" s="26"/>
      <c r="P111" s="26"/>
      <c r="Q111" s="26"/>
      <c r="R111" s="23">
        <v>3.4</v>
      </c>
      <c r="S111" s="24" t="s">
        <v>50</v>
      </c>
      <c r="T111" s="25" t="str">
        <f t="shared" si="21"/>
        <v>0.00</v>
      </c>
      <c r="U111" s="17">
        <f t="shared" si="22"/>
        <v>-1</v>
      </c>
      <c r="V111" s="23">
        <f t="shared" si="26"/>
        <v>-21.070000000000004</v>
      </c>
      <c r="W111" s="20">
        <f t="shared" si="27"/>
        <v>121</v>
      </c>
      <c r="X111" s="21">
        <f t="shared" si="23"/>
        <v>-0.1741322314049587</v>
      </c>
      <c r="Y111" s="49">
        <f t="shared" si="24"/>
        <v>-0.21070000000000003</v>
      </c>
      <c r="Z111" s="48">
        <f t="shared" si="25"/>
        <v>-2107.0000000000005</v>
      </c>
      <c r="AA111" s="24" t="s">
        <v>50</v>
      </c>
    </row>
    <row r="112" spans="1:27" x14ac:dyDescent="0.2">
      <c r="A112" s="35">
        <v>45907</v>
      </c>
      <c r="B112" s="24" t="s">
        <v>48</v>
      </c>
      <c r="C112" s="35">
        <v>45717</v>
      </c>
      <c r="D112" s="22"/>
      <c r="E112" s="26"/>
      <c r="F112" s="24"/>
      <c r="G112" s="24" t="s">
        <v>46</v>
      </c>
      <c r="H112" s="55"/>
      <c r="I112" s="24" t="s">
        <v>480</v>
      </c>
      <c r="J112" s="26" t="s">
        <v>121</v>
      </c>
      <c r="K112" s="22" t="s">
        <v>249</v>
      </c>
      <c r="L112" s="27">
        <v>1</v>
      </c>
      <c r="M112" s="26"/>
      <c r="N112" s="26"/>
      <c r="O112" s="26"/>
      <c r="P112" s="26"/>
      <c r="Q112" s="26"/>
      <c r="R112" s="23">
        <v>3</v>
      </c>
      <c r="S112" s="24" t="s">
        <v>50</v>
      </c>
      <c r="T112" s="25" t="str">
        <f t="shared" si="21"/>
        <v>0.00</v>
      </c>
      <c r="U112" s="17">
        <f t="shared" si="22"/>
        <v>-1</v>
      </c>
      <c r="V112" s="23">
        <f t="shared" si="26"/>
        <v>-22.070000000000004</v>
      </c>
      <c r="W112" s="20">
        <f t="shared" si="27"/>
        <v>122</v>
      </c>
      <c r="X112" s="21">
        <f t="shared" si="23"/>
        <v>-0.18090163934426232</v>
      </c>
      <c r="Y112" s="49">
        <f t="shared" si="24"/>
        <v>-0.22070000000000004</v>
      </c>
      <c r="Z112" s="48">
        <f t="shared" si="25"/>
        <v>-2207.0000000000005</v>
      </c>
      <c r="AA112" s="24" t="s">
        <v>50</v>
      </c>
    </row>
    <row r="113" spans="1:27" x14ac:dyDescent="0.2">
      <c r="A113" s="35">
        <v>45907</v>
      </c>
      <c r="B113" s="24" t="s">
        <v>48</v>
      </c>
      <c r="C113" s="35">
        <v>45717</v>
      </c>
      <c r="D113" s="22"/>
      <c r="E113" s="26"/>
      <c r="F113" s="24"/>
      <c r="G113" s="24" t="s">
        <v>46</v>
      </c>
      <c r="H113" s="55"/>
      <c r="I113" s="24" t="s">
        <v>481</v>
      </c>
      <c r="J113" s="26" t="s">
        <v>121</v>
      </c>
      <c r="K113" s="22" t="s">
        <v>249</v>
      </c>
      <c r="L113" s="27">
        <v>1</v>
      </c>
      <c r="M113" s="26"/>
      <c r="N113" s="26"/>
      <c r="O113" s="26"/>
      <c r="P113" s="26"/>
      <c r="Q113" s="26"/>
      <c r="R113" s="23">
        <v>3.5</v>
      </c>
      <c r="S113" s="24" t="s">
        <v>50</v>
      </c>
      <c r="T113" s="25" t="str">
        <f t="shared" si="21"/>
        <v>0.00</v>
      </c>
      <c r="U113" s="17">
        <f t="shared" si="22"/>
        <v>-1</v>
      </c>
      <c r="V113" s="23">
        <f t="shared" si="26"/>
        <v>-23.070000000000004</v>
      </c>
      <c r="W113" s="20">
        <f t="shared" si="27"/>
        <v>123</v>
      </c>
      <c r="X113" s="21">
        <f t="shared" si="23"/>
        <v>-0.18756097560975613</v>
      </c>
      <c r="Y113" s="49">
        <f t="shared" si="24"/>
        <v>-0.23070000000000004</v>
      </c>
      <c r="Z113" s="48">
        <f t="shared" si="25"/>
        <v>-2307.0000000000005</v>
      </c>
      <c r="AA113" s="24" t="s">
        <v>50</v>
      </c>
    </row>
    <row r="114" spans="1:27" x14ac:dyDescent="0.2">
      <c r="A114" s="35">
        <v>45907</v>
      </c>
      <c r="B114" s="24" t="s">
        <v>48</v>
      </c>
      <c r="C114" s="35">
        <v>45717</v>
      </c>
      <c r="D114" s="22"/>
      <c r="E114" s="26"/>
      <c r="F114" s="24"/>
      <c r="G114" s="24" t="s">
        <v>46</v>
      </c>
      <c r="H114" s="55"/>
      <c r="I114" s="24" t="s">
        <v>482</v>
      </c>
      <c r="J114" s="26" t="s">
        <v>121</v>
      </c>
      <c r="K114" s="22" t="s">
        <v>249</v>
      </c>
      <c r="L114" s="27">
        <v>1</v>
      </c>
      <c r="M114" s="26"/>
      <c r="N114" s="26"/>
      <c r="O114" s="26"/>
      <c r="P114" s="26"/>
      <c r="Q114" s="26"/>
      <c r="R114" s="23">
        <v>13</v>
      </c>
      <c r="S114" s="24" t="s">
        <v>50</v>
      </c>
      <c r="T114" s="25" t="str">
        <f t="shared" si="21"/>
        <v>0.00</v>
      </c>
      <c r="U114" s="17">
        <f t="shared" si="22"/>
        <v>-1</v>
      </c>
      <c r="V114" s="23">
        <f t="shared" si="26"/>
        <v>-24.070000000000004</v>
      </c>
      <c r="W114" s="20">
        <f t="shared" si="27"/>
        <v>124</v>
      </c>
      <c r="X114" s="21">
        <f t="shared" si="23"/>
        <v>-0.19411290322580649</v>
      </c>
      <c r="Y114" s="49">
        <f t="shared" si="24"/>
        <v>-0.24070000000000003</v>
      </c>
      <c r="Z114" s="48">
        <f t="shared" si="25"/>
        <v>-2407.0000000000005</v>
      </c>
      <c r="AA114" s="24" t="s">
        <v>50</v>
      </c>
    </row>
    <row r="115" spans="1:27" x14ac:dyDescent="0.2">
      <c r="A115" s="35">
        <v>45907</v>
      </c>
      <c r="B115" s="24" t="s">
        <v>48</v>
      </c>
      <c r="C115" s="35">
        <v>45717</v>
      </c>
      <c r="D115" s="22"/>
      <c r="E115" s="26"/>
      <c r="F115" s="24"/>
      <c r="G115" s="24" t="s">
        <v>46</v>
      </c>
      <c r="H115" s="55"/>
      <c r="I115" s="24" t="s">
        <v>483</v>
      </c>
      <c r="J115" s="26" t="s">
        <v>121</v>
      </c>
      <c r="K115" s="22" t="s">
        <v>249</v>
      </c>
      <c r="L115" s="27">
        <v>0.5</v>
      </c>
      <c r="M115" s="26"/>
      <c r="N115" s="26"/>
      <c r="O115" s="26"/>
      <c r="P115" s="26"/>
      <c r="Q115" s="26"/>
      <c r="R115" s="23">
        <v>16</v>
      </c>
      <c r="S115" s="24" t="s">
        <v>50</v>
      </c>
      <c r="T115" s="25" t="str">
        <f t="shared" si="21"/>
        <v>0.00</v>
      </c>
      <c r="U115" s="17">
        <f t="shared" si="22"/>
        <v>-0.5</v>
      </c>
      <c r="V115" s="23">
        <f t="shared" si="26"/>
        <v>-24.570000000000004</v>
      </c>
      <c r="W115" s="20">
        <f t="shared" si="27"/>
        <v>124.5</v>
      </c>
      <c r="X115" s="21">
        <f t="shared" si="23"/>
        <v>-0.19734939759036146</v>
      </c>
      <c r="Y115" s="49">
        <f t="shared" si="24"/>
        <v>-0.24570000000000003</v>
      </c>
      <c r="Z115" s="48">
        <f t="shared" si="25"/>
        <v>-2457.0000000000005</v>
      </c>
      <c r="AA115" s="24" t="s">
        <v>50</v>
      </c>
    </row>
    <row r="116" spans="1:27" x14ac:dyDescent="0.2">
      <c r="A116" s="35">
        <v>45907</v>
      </c>
      <c r="B116" s="24" t="s">
        <v>48</v>
      </c>
      <c r="C116" s="35">
        <v>45717</v>
      </c>
      <c r="D116" s="22"/>
      <c r="E116" s="26"/>
      <c r="F116" s="24"/>
      <c r="G116" s="24" t="s">
        <v>46</v>
      </c>
      <c r="H116" s="55"/>
      <c r="I116" s="24" t="s">
        <v>484</v>
      </c>
      <c r="J116" s="26" t="s">
        <v>121</v>
      </c>
      <c r="K116" s="22" t="s">
        <v>249</v>
      </c>
      <c r="L116" s="27">
        <v>0.5</v>
      </c>
      <c r="M116" s="26"/>
      <c r="N116" s="26"/>
      <c r="O116" s="26"/>
      <c r="P116" s="26"/>
      <c r="Q116" s="26"/>
      <c r="R116" s="23">
        <v>36</v>
      </c>
      <c r="S116" s="24" t="s">
        <v>50</v>
      </c>
      <c r="T116" s="25" t="str">
        <f t="shared" si="21"/>
        <v>0.00</v>
      </c>
      <c r="U116" s="17">
        <f t="shared" si="22"/>
        <v>-0.5</v>
      </c>
      <c r="V116" s="23">
        <f t="shared" si="26"/>
        <v>-25.070000000000004</v>
      </c>
      <c r="W116" s="20">
        <f t="shared" si="27"/>
        <v>125</v>
      </c>
      <c r="X116" s="21">
        <f t="shared" si="23"/>
        <v>-0.20056000000000004</v>
      </c>
      <c r="Y116" s="49">
        <f t="shared" si="24"/>
        <v>-0.25070000000000003</v>
      </c>
      <c r="Z116" s="48">
        <f t="shared" si="25"/>
        <v>-2507.0000000000005</v>
      </c>
      <c r="AA116" s="24" t="s">
        <v>50</v>
      </c>
    </row>
    <row r="117" spans="1:27" x14ac:dyDescent="0.2">
      <c r="A117" s="35">
        <v>45907</v>
      </c>
      <c r="B117" s="24" t="s">
        <v>48</v>
      </c>
      <c r="C117" s="35">
        <v>45717</v>
      </c>
      <c r="D117" s="22"/>
      <c r="E117" s="26"/>
      <c r="F117" s="24"/>
      <c r="G117" s="24" t="s">
        <v>46</v>
      </c>
      <c r="H117" s="55"/>
      <c r="I117" s="24" t="s">
        <v>485</v>
      </c>
      <c r="J117" s="26" t="s">
        <v>121</v>
      </c>
      <c r="K117" s="22" t="s">
        <v>249</v>
      </c>
      <c r="L117" s="27">
        <v>1</v>
      </c>
      <c r="M117" s="26"/>
      <c r="N117" s="26"/>
      <c r="O117" s="26"/>
      <c r="P117" s="26"/>
      <c r="Q117" s="26"/>
      <c r="R117" s="23">
        <v>5</v>
      </c>
      <c r="S117" s="24" t="s">
        <v>50</v>
      </c>
      <c r="T117" s="25" t="str">
        <f t="shared" si="21"/>
        <v>0.00</v>
      </c>
      <c r="U117" s="17">
        <f t="shared" si="22"/>
        <v>-1</v>
      </c>
      <c r="V117" s="23">
        <f t="shared" si="26"/>
        <v>-26.070000000000004</v>
      </c>
      <c r="W117" s="20">
        <f t="shared" si="27"/>
        <v>126</v>
      </c>
      <c r="X117" s="21">
        <f t="shared" si="23"/>
        <v>-0.20690476190476192</v>
      </c>
      <c r="Y117" s="49">
        <f t="shared" si="24"/>
        <v>-0.26070000000000004</v>
      </c>
      <c r="Z117" s="48">
        <f t="shared" si="25"/>
        <v>-2607.0000000000005</v>
      </c>
      <c r="AA117" s="24" t="s">
        <v>50</v>
      </c>
    </row>
    <row r="118" spans="1:27" x14ac:dyDescent="0.2">
      <c r="A118" s="35">
        <v>45907</v>
      </c>
      <c r="B118" s="24" t="s">
        <v>48</v>
      </c>
      <c r="C118" s="35">
        <v>45717</v>
      </c>
      <c r="D118" s="22"/>
      <c r="E118" s="26"/>
      <c r="F118" s="24"/>
      <c r="G118" s="24" t="s">
        <v>46</v>
      </c>
      <c r="H118" s="55"/>
      <c r="I118" s="24" t="s">
        <v>486</v>
      </c>
      <c r="J118" s="26" t="s">
        <v>121</v>
      </c>
      <c r="K118" s="22" t="s">
        <v>249</v>
      </c>
      <c r="L118" s="27">
        <v>0.5</v>
      </c>
      <c r="M118" s="26"/>
      <c r="N118" s="26"/>
      <c r="O118" s="26"/>
      <c r="P118" s="26"/>
      <c r="Q118" s="26"/>
      <c r="R118" s="23">
        <v>8</v>
      </c>
      <c r="S118" s="24" t="s">
        <v>50</v>
      </c>
      <c r="T118" s="25" t="str">
        <f t="shared" si="21"/>
        <v>0.00</v>
      </c>
      <c r="U118" s="17">
        <f t="shared" si="22"/>
        <v>-0.5</v>
      </c>
      <c r="V118" s="23">
        <f t="shared" si="26"/>
        <v>-26.570000000000004</v>
      </c>
      <c r="W118" s="20">
        <f t="shared" si="27"/>
        <v>126.5</v>
      </c>
      <c r="X118" s="21">
        <f t="shared" si="23"/>
        <v>-0.21003952569169965</v>
      </c>
      <c r="Y118" s="49">
        <f t="shared" si="24"/>
        <v>-0.26570000000000005</v>
      </c>
      <c r="Z118" s="48">
        <f t="shared" si="25"/>
        <v>-2657.0000000000005</v>
      </c>
      <c r="AA118" s="24" t="s">
        <v>50</v>
      </c>
    </row>
    <row r="119" spans="1:27" x14ac:dyDescent="0.2">
      <c r="A119" s="35">
        <v>45907</v>
      </c>
      <c r="B119" s="24" t="s">
        <v>48</v>
      </c>
      <c r="C119" s="35">
        <v>45717</v>
      </c>
      <c r="D119" s="22"/>
      <c r="E119" s="26"/>
      <c r="F119" s="24"/>
      <c r="G119" s="24" t="s">
        <v>46</v>
      </c>
      <c r="H119" s="55"/>
      <c r="I119" s="24" t="s">
        <v>487</v>
      </c>
      <c r="J119" s="26" t="s">
        <v>121</v>
      </c>
      <c r="K119" s="22" t="s">
        <v>249</v>
      </c>
      <c r="L119" s="27">
        <v>0.5</v>
      </c>
      <c r="M119" s="26"/>
      <c r="N119" s="26"/>
      <c r="O119" s="26"/>
      <c r="P119" s="26"/>
      <c r="Q119" s="26"/>
      <c r="R119" s="23">
        <v>15</v>
      </c>
      <c r="S119" s="24" t="s">
        <v>50</v>
      </c>
      <c r="T119" s="25" t="str">
        <f t="shared" si="21"/>
        <v>0.00</v>
      </c>
      <c r="U119" s="17">
        <f t="shared" si="22"/>
        <v>-0.5</v>
      </c>
      <c r="V119" s="23">
        <f t="shared" si="26"/>
        <v>-27.070000000000004</v>
      </c>
      <c r="W119" s="20">
        <f t="shared" si="27"/>
        <v>127</v>
      </c>
      <c r="X119" s="21">
        <f t="shared" si="23"/>
        <v>-0.21314960629921262</v>
      </c>
      <c r="Y119" s="49">
        <f t="shared" si="24"/>
        <v>-0.27070000000000005</v>
      </c>
      <c r="Z119" s="48">
        <f t="shared" si="25"/>
        <v>-2707.0000000000005</v>
      </c>
      <c r="AA119" s="24" t="s">
        <v>50</v>
      </c>
    </row>
    <row r="120" spans="1:27" x14ac:dyDescent="0.2">
      <c r="A120" s="35">
        <v>45907</v>
      </c>
      <c r="B120" s="24" t="s">
        <v>48</v>
      </c>
      <c r="C120" s="35">
        <v>45717</v>
      </c>
      <c r="D120" s="22"/>
      <c r="E120" s="26"/>
      <c r="F120" s="24"/>
      <c r="G120" s="24" t="s">
        <v>46</v>
      </c>
      <c r="H120" s="55"/>
      <c r="I120" s="24" t="s">
        <v>488</v>
      </c>
      <c r="J120" s="26" t="s">
        <v>121</v>
      </c>
      <c r="K120" s="22" t="s">
        <v>249</v>
      </c>
      <c r="L120" s="27">
        <v>0.5</v>
      </c>
      <c r="M120" s="26"/>
      <c r="N120" s="26"/>
      <c r="O120" s="26"/>
      <c r="P120" s="26"/>
      <c r="Q120" s="26"/>
      <c r="R120" s="23">
        <v>101</v>
      </c>
      <c r="S120" s="24" t="s">
        <v>50</v>
      </c>
      <c r="T120" s="25" t="str">
        <f t="shared" si="21"/>
        <v>0.00</v>
      </c>
      <c r="U120" s="17">
        <f t="shared" si="22"/>
        <v>-0.5</v>
      </c>
      <c r="V120" s="23">
        <f t="shared" si="26"/>
        <v>-27.570000000000004</v>
      </c>
      <c r="W120" s="20">
        <f t="shared" si="27"/>
        <v>127.5</v>
      </c>
      <c r="X120" s="21">
        <f t="shared" si="23"/>
        <v>-0.21623529411764708</v>
      </c>
      <c r="Y120" s="49">
        <f t="shared" si="24"/>
        <v>-0.27570000000000006</v>
      </c>
      <c r="Z120" s="48">
        <f t="shared" si="25"/>
        <v>-2757.0000000000005</v>
      </c>
      <c r="AA120" s="24" t="s">
        <v>50</v>
      </c>
    </row>
    <row r="121" spans="1:27" x14ac:dyDescent="0.2">
      <c r="A121" s="35">
        <v>45907</v>
      </c>
      <c r="B121" s="24" t="s">
        <v>48</v>
      </c>
      <c r="C121" s="35">
        <v>45717</v>
      </c>
      <c r="D121" s="22"/>
      <c r="E121" s="26"/>
      <c r="F121" s="24"/>
      <c r="G121" s="24" t="s">
        <v>46</v>
      </c>
      <c r="H121" s="55"/>
      <c r="I121" s="24" t="s">
        <v>489</v>
      </c>
      <c r="J121" s="26" t="s">
        <v>121</v>
      </c>
      <c r="K121" s="22" t="s">
        <v>249</v>
      </c>
      <c r="L121" s="27">
        <v>0.5</v>
      </c>
      <c r="M121" s="26"/>
      <c r="N121" s="26"/>
      <c r="O121" s="26"/>
      <c r="P121" s="26"/>
      <c r="Q121" s="26"/>
      <c r="R121" s="23">
        <v>7</v>
      </c>
      <c r="S121" s="24" t="s">
        <v>50</v>
      </c>
      <c r="T121" s="25" t="str">
        <f t="shared" si="21"/>
        <v>0.00</v>
      </c>
      <c r="U121" s="17">
        <f t="shared" si="22"/>
        <v>-0.5</v>
      </c>
      <c r="V121" s="23">
        <f t="shared" si="26"/>
        <v>-28.070000000000004</v>
      </c>
      <c r="W121" s="20">
        <f t="shared" si="27"/>
        <v>128</v>
      </c>
      <c r="X121" s="21">
        <f t="shared" si="23"/>
        <v>-0.21929687500000003</v>
      </c>
      <c r="Y121" s="49">
        <f t="shared" si="24"/>
        <v>-0.28070000000000006</v>
      </c>
      <c r="Z121" s="48">
        <f t="shared" si="25"/>
        <v>-2807.0000000000005</v>
      </c>
      <c r="AA121" s="24" t="s">
        <v>50</v>
      </c>
    </row>
    <row r="122" spans="1:27" x14ac:dyDescent="0.2">
      <c r="A122" s="35">
        <v>45907</v>
      </c>
      <c r="B122" s="24" t="s">
        <v>48</v>
      </c>
      <c r="C122" s="35">
        <v>45717</v>
      </c>
      <c r="D122" s="22"/>
      <c r="E122" s="26"/>
      <c r="F122" s="24"/>
      <c r="G122" s="24" t="s">
        <v>46</v>
      </c>
      <c r="H122" s="55"/>
      <c r="I122" s="24" t="s">
        <v>490</v>
      </c>
      <c r="J122" s="26" t="s">
        <v>121</v>
      </c>
      <c r="K122" s="22" t="s">
        <v>249</v>
      </c>
      <c r="L122" s="27">
        <v>0.5</v>
      </c>
      <c r="M122" s="26"/>
      <c r="N122" s="26"/>
      <c r="O122" s="26"/>
      <c r="P122" s="26"/>
      <c r="Q122" s="26"/>
      <c r="R122" s="23">
        <v>13</v>
      </c>
      <c r="S122" s="24" t="s">
        <v>50</v>
      </c>
      <c r="T122" s="25" t="str">
        <f t="shared" si="21"/>
        <v>0.00</v>
      </c>
      <c r="U122" s="17">
        <f t="shared" si="22"/>
        <v>-0.5</v>
      </c>
      <c r="V122" s="23">
        <f t="shared" si="26"/>
        <v>-28.570000000000004</v>
      </c>
      <c r="W122" s="20">
        <f t="shared" si="27"/>
        <v>128.5</v>
      </c>
      <c r="X122" s="21">
        <f t="shared" si="23"/>
        <v>-0.22233463035019457</v>
      </c>
      <c r="Y122" s="49">
        <f t="shared" si="24"/>
        <v>-0.28570000000000007</v>
      </c>
      <c r="Z122" s="48">
        <f t="shared" si="25"/>
        <v>-2857.0000000000005</v>
      </c>
      <c r="AA122" s="24" t="s">
        <v>50</v>
      </c>
    </row>
    <row r="123" spans="1:27" x14ac:dyDescent="0.2">
      <c r="A123" s="35">
        <v>45907</v>
      </c>
      <c r="B123" s="24" t="s">
        <v>48</v>
      </c>
      <c r="C123" s="35">
        <v>45717</v>
      </c>
      <c r="D123" s="22"/>
      <c r="E123" s="26"/>
      <c r="F123" s="24"/>
      <c r="G123" s="24" t="s">
        <v>46</v>
      </c>
      <c r="H123" s="55"/>
      <c r="I123" s="24" t="s">
        <v>491</v>
      </c>
      <c r="J123" s="26" t="s">
        <v>121</v>
      </c>
      <c r="K123" s="22" t="s">
        <v>249</v>
      </c>
      <c r="L123" s="27">
        <v>0.5</v>
      </c>
      <c r="M123" s="26"/>
      <c r="N123" s="26"/>
      <c r="O123" s="26"/>
      <c r="P123" s="26"/>
      <c r="Q123" s="26"/>
      <c r="R123" s="23">
        <v>51</v>
      </c>
      <c r="S123" s="24" t="s">
        <v>50</v>
      </c>
      <c r="T123" s="25" t="str">
        <f t="shared" si="21"/>
        <v>0.00</v>
      </c>
      <c r="U123" s="17">
        <f t="shared" si="22"/>
        <v>-0.5</v>
      </c>
      <c r="V123" s="23">
        <f t="shared" si="26"/>
        <v>-29.070000000000004</v>
      </c>
      <c r="W123" s="20">
        <f t="shared" si="27"/>
        <v>129</v>
      </c>
      <c r="X123" s="21">
        <f t="shared" si="23"/>
        <v>-0.22534883720930235</v>
      </c>
      <c r="Y123" s="49">
        <f t="shared" si="24"/>
        <v>-0.29070000000000001</v>
      </c>
      <c r="Z123" s="48">
        <f t="shared" si="25"/>
        <v>-2907.0000000000005</v>
      </c>
      <c r="AA123" s="24" t="s">
        <v>50</v>
      </c>
    </row>
    <row r="124" spans="1:27" x14ac:dyDescent="0.2">
      <c r="A124" s="35">
        <v>45907</v>
      </c>
      <c r="B124" s="24" t="s">
        <v>48</v>
      </c>
      <c r="C124" s="35">
        <v>45717</v>
      </c>
      <c r="D124" s="22"/>
      <c r="E124" s="26"/>
      <c r="F124" s="24"/>
      <c r="G124" s="24" t="s">
        <v>46</v>
      </c>
      <c r="H124" s="55"/>
      <c r="I124" s="65" t="s">
        <v>492</v>
      </c>
      <c r="J124" s="26" t="s">
        <v>121</v>
      </c>
      <c r="K124" s="22" t="s">
        <v>249</v>
      </c>
      <c r="L124" s="27">
        <v>0.5</v>
      </c>
      <c r="M124" s="26"/>
      <c r="N124" s="26"/>
      <c r="O124" s="26"/>
      <c r="P124" s="26"/>
      <c r="Q124" s="26"/>
      <c r="R124" s="23">
        <v>11</v>
      </c>
      <c r="S124" s="24" t="s">
        <v>53</v>
      </c>
      <c r="T124" s="25">
        <f t="shared" si="21"/>
        <v>5.5</v>
      </c>
      <c r="U124" s="17">
        <f t="shared" si="22"/>
        <v>5</v>
      </c>
      <c r="V124" s="23">
        <f t="shared" si="26"/>
        <v>-24.070000000000004</v>
      </c>
      <c r="W124" s="20">
        <f t="shared" si="27"/>
        <v>129.5</v>
      </c>
      <c r="X124" s="21">
        <f t="shared" si="23"/>
        <v>-0.18586872586872591</v>
      </c>
      <c r="Y124" s="49">
        <f t="shared" si="24"/>
        <v>-0.24070000000000003</v>
      </c>
      <c r="Z124" s="48">
        <f t="shared" si="25"/>
        <v>-2407.0000000000005</v>
      </c>
      <c r="AA124" s="24" t="s">
        <v>53</v>
      </c>
    </row>
    <row r="125" spans="1:27" x14ac:dyDescent="0.2">
      <c r="A125" s="35">
        <v>45907</v>
      </c>
      <c r="B125" s="24" t="s">
        <v>48</v>
      </c>
      <c r="C125" s="35">
        <v>45717</v>
      </c>
      <c r="D125" s="22"/>
      <c r="E125" s="26"/>
      <c r="F125" s="24"/>
      <c r="G125" s="24" t="s">
        <v>46</v>
      </c>
      <c r="H125" s="55"/>
      <c r="I125" s="24" t="s">
        <v>493</v>
      </c>
      <c r="J125" s="26" t="s">
        <v>121</v>
      </c>
      <c r="K125" s="22" t="s">
        <v>249</v>
      </c>
      <c r="L125" s="27">
        <v>1</v>
      </c>
      <c r="M125" s="26"/>
      <c r="N125" s="26"/>
      <c r="O125" s="26"/>
      <c r="P125" s="26"/>
      <c r="Q125" s="26"/>
      <c r="R125" s="23">
        <v>3.5</v>
      </c>
      <c r="S125" s="24" t="s">
        <v>50</v>
      </c>
      <c r="T125" s="25" t="str">
        <f t="shared" si="21"/>
        <v>0.00</v>
      </c>
      <c r="U125" s="17">
        <f t="shared" si="22"/>
        <v>-1</v>
      </c>
      <c r="V125" s="23">
        <f t="shared" si="26"/>
        <v>-25.070000000000004</v>
      </c>
      <c r="W125" s="20">
        <f t="shared" si="27"/>
        <v>130.5</v>
      </c>
      <c r="X125" s="21">
        <f t="shared" si="23"/>
        <v>-0.19210727969348662</v>
      </c>
      <c r="Y125" s="49">
        <f t="shared" si="24"/>
        <v>-0.25070000000000003</v>
      </c>
      <c r="Z125" s="48">
        <f t="shared" si="25"/>
        <v>-2507.0000000000005</v>
      </c>
      <c r="AA125" s="24" t="s">
        <v>50</v>
      </c>
    </row>
    <row r="126" spans="1:27" x14ac:dyDescent="0.2">
      <c r="A126" s="35">
        <v>45907</v>
      </c>
      <c r="B126" s="24" t="s">
        <v>48</v>
      </c>
      <c r="C126" s="35">
        <v>45717</v>
      </c>
      <c r="D126" s="22"/>
      <c r="E126" s="26"/>
      <c r="F126" s="24"/>
      <c r="G126" s="24" t="s">
        <v>46</v>
      </c>
      <c r="H126" s="55"/>
      <c r="I126" s="65" t="s">
        <v>494</v>
      </c>
      <c r="J126" s="26" t="s">
        <v>121</v>
      </c>
      <c r="K126" s="22" t="s">
        <v>249</v>
      </c>
      <c r="L126" s="27">
        <v>0.5</v>
      </c>
      <c r="M126" s="26"/>
      <c r="N126" s="26"/>
      <c r="O126" s="26"/>
      <c r="P126" s="26"/>
      <c r="Q126" s="26"/>
      <c r="R126" s="23">
        <v>26</v>
      </c>
      <c r="S126" s="24" t="s">
        <v>53</v>
      </c>
      <c r="T126" s="25">
        <f t="shared" si="21"/>
        <v>13</v>
      </c>
      <c r="U126" s="17">
        <f t="shared" si="22"/>
        <v>12.5</v>
      </c>
      <c r="V126" s="23">
        <f t="shared" si="26"/>
        <v>-12.570000000000004</v>
      </c>
      <c r="W126" s="20">
        <f t="shared" si="27"/>
        <v>131</v>
      </c>
      <c r="X126" s="21">
        <f t="shared" si="23"/>
        <v>-9.5954198473282473E-2</v>
      </c>
      <c r="Y126" s="49">
        <f t="shared" si="24"/>
        <v>-0.12570000000000003</v>
      </c>
      <c r="Z126" s="48">
        <f t="shared" si="25"/>
        <v>-1257.0000000000005</v>
      </c>
      <c r="AA126" s="24" t="s">
        <v>53</v>
      </c>
    </row>
    <row r="127" spans="1:27" x14ac:dyDescent="0.2">
      <c r="A127" s="35">
        <v>45907</v>
      </c>
      <c r="B127" s="24" t="s">
        <v>48</v>
      </c>
      <c r="C127" s="35">
        <v>45717</v>
      </c>
      <c r="D127" s="22"/>
      <c r="E127" s="26"/>
      <c r="F127" s="24"/>
      <c r="G127" s="24" t="s">
        <v>46</v>
      </c>
      <c r="H127" s="55"/>
      <c r="I127" s="65" t="s">
        <v>495</v>
      </c>
      <c r="J127" s="26" t="s">
        <v>121</v>
      </c>
      <c r="K127" s="22" t="s">
        <v>249</v>
      </c>
      <c r="L127" s="27">
        <v>1</v>
      </c>
      <c r="M127" s="26"/>
      <c r="N127" s="26"/>
      <c r="O127" s="26"/>
      <c r="P127" s="26"/>
      <c r="Q127" s="26"/>
      <c r="R127" s="23">
        <v>7</v>
      </c>
      <c r="S127" s="24" t="s">
        <v>53</v>
      </c>
      <c r="T127" s="25">
        <f t="shared" si="21"/>
        <v>7</v>
      </c>
      <c r="U127" s="17">
        <f t="shared" si="22"/>
        <v>6</v>
      </c>
      <c r="V127" s="23">
        <f t="shared" si="26"/>
        <v>-6.5700000000000038</v>
      </c>
      <c r="W127" s="20">
        <f t="shared" si="27"/>
        <v>132</v>
      </c>
      <c r="X127" s="21">
        <f t="shared" si="23"/>
        <v>-4.9772727272727302E-2</v>
      </c>
      <c r="Y127" s="49">
        <f t="shared" si="24"/>
        <v>-6.5700000000000036E-2</v>
      </c>
      <c r="Z127" s="48">
        <f t="shared" si="25"/>
        <v>-657.00000000000034</v>
      </c>
      <c r="AA127" s="24" t="s">
        <v>53</v>
      </c>
    </row>
    <row r="128" spans="1:27" x14ac:dyDescent="0.2">
      <c r="A128" s="35">
        <v>45907</v>
      </c>
      <c r="B128" s="24" t="s">
        <v>48</v>
      </c>
      <c r="C128" s="35">
        <v>45717</v>
      </c>
      <c r="D128" s="22"/>
      <c r="E128" s="26"/>
      <c r="F128" s="24"/>
      <c r="G128" s="24" t="s">
        <v>46</v>
      </c>
      <c r="H128" s="55"/>
      <c r="I128" s="65" t="s">
        <v>496</v>
      </c>
      <c r="J128" s="26" t="s">
        <v>121</v>
      </c>
      <c r="K128" s="22" t="s">
        <v>249</v>
      </c>
      <c r="L128" s="27">
        <v>0.5</v>
      </c>
      <c r="M128" s="26"/>
      <c r="N128" s="26"/>
      <c r="O128" s="26"/>
      <c r="P128" s="26"/>
      <c r="Q128" s="26"/>
      <c r="R128" s="23">
        <v>19</v>
      </c>
      <c r="S128" s="24" t="s">
        <v>53</v>
      </c>
      <c r="T128" s="25">
        <f t="shared" si="21"/>
        <v>9.5</v>
      </c>
      <c r="U128" s="17">
        <f t="shared" si="22"/>
        <v>9</v>
      </c>
      <c r="V128" s="23">
        <f t="shared" si="26"/>
        <v>2.4299999999999962</v>
      </c>
      <c r="W128" s="20">
        <f t="shared" si="27"/>
        <v>132.5</v>
      </c>
      <c r="X128" s="21">
        <f t="shared" si="23"/>
        <v>1.8339622641509404E-2</v>
      </c>
      <c r="Y128" s="49">
        <f t="shared" si="24"/>
        <v>2.4299999999999961E-2</v>
      </c>
      <c r="Z128" s="48">
        <f t="shared" si="25"/>
        <v>242.9999999999996</v>
      </c>
      <c r="AA128" s="24" t="s">
        <v>53</v>
      </c>
    </row>
    <row r="129" spans="1:27" x14ac:dyDescent="0.2">
      <c r="A129" s="35">
        <v>45907</v>
      </c>
      <c r="B129" s="24" t="s">
        <v>48</v>
      </c>
      <c r="C129" s="35">
        <v>45717</v>
      </c>
      <c r="D129" s="22"/>
      <c r="E129" s="26"/>
      <c r="F129" s="24"/>
      <c r="G129" s="24" t="s">
        <v>46</v>
      </c>
      <c r="H129" s="55"/>
      <c r="I129" s="24" t="s">
        <v>497</v>
      </c>
      <c r="J129" s="26" t="s">
        <v>121</v>
      </c>
      <c r="K129" s="22" t="s">
        <v>249</v>
      </c>
      <c r="L129" s="27">
        <v>0.5</v>
      </c>
      <c r="M129" s="26"/>
      <c r="N129" s="26"/>
      <c r="O129" s="26"/>
      <c r="P129" s="26"/>
      <c r="Q129" s="26"/>
      <c r="R129" s="23">
        <v>41</v>
      </c>
      <c r="S129" s="24" t="s">
        <v>50</v>
      </c>
      <c r="T129" s="25" t="str">
        <f t="shared" si="21"/>
        <v>0.00</v>
      </c>
      <c r="U129" s="17">
        <f t="shared" si="22"/>
        <v>-0.5</v>
      </c>
      <c r="V129" s="23">
        <f t="shared" si="26"/>
        <v>1.9299999999999962</v>
      </c>
      <c r="W129" s="20">
        <f t="shared" si="27"/>
        <v>133</v>
      </c>
      <c r="X129" s="21">
        <f t="shared" si="23"/>
        <v>1.4511278195488694E-2</v>
      </c>
      <c r="Y129" s="49">
        <f t="shared" si="24"/>
        <v>1.9299999999999963E-2</v>
      </c>
      <c r="Z129" s="48">
        <f t="shared" si="25"/>
        <v>192.9999999999996</v>
      </c>
      <c r="AA129" s="24" t="s">
        <v>50</v>
      </c>
    </row>
    <row r="130" spans="1:27" x14ac:dyDescent="0.2">
      <c r="A130" s="35">
        <v>45907</v>
      </c>
      <c r="B130" s="24" t="s">
        <v>48</v>
      </c>
      <c r="C130" s="35">
        <v>45717</v>
      </c>
      <c r="D130" s="22"/>
      <c r="E130" s="26"/>
      <c r="F130" s="24"/>
      <c r="G130" s="24" t="s">
        <v>46</v>
      </c>
      <c r="H130" s="55"/>
      <c r="I130" s="65" t="s">
        <v>498</v>
      </c>
      <c r="J130" s="26" t="s">
        <v>121</v>
      </c>
      <c r="K130" s="22" t="s">
        <v>249</v>
      </c>
      <c r="L130" s="27">
        <v>2</v>
      </c>
      <c r="M130" s="26"/>
      <c r="N130" s="26"/>
      <c r="O130" s="26"/>
      <c r="P130" s="26"/>
      <c r="Q130" s="26"/>
      <c r="R130" s="23">
        <v>2.85</v>
      </c>
      <c r="S130" s="24" t="s">
        <v>53</v>
      </c>
      <c r="T130" s="25">
        <f t="shared" si="21"/>
        <v>5.7</v>
      </c>
      <c r="U130" s="17">
        <f t="shared" si="22"/>
        <v>3.7</v>
      </c>
      <c r="V130" s="23">
        <f t="shared" si="26"/>
        <v>5.6299999999999963</v>
      </c>
      <c r="W130" s="20">
        <f t="shared" si="27"/>
        <v>135</v>
      </c>
      <c r="X130" s="21">
        <f t="shared" si="23"/>
        <v>4.1703703703703673E-2</v>
      </c>
      <c r="Y130" s="49">
        <f t="shared" si="24"/>
        <v>5.6299999999999961E-2</v>
      </c>
      <c r="Z130" s="48">
        <f t="shared" si="25"/>
        <v>562.99999999999966</v>
      </c>
      <c r="AA130" s="24" t="s">
        <v>53</v>
      </c>
    </row>
    <row r="131" spans="1:27" x14ac:dyDescent="0.2">
      <c r="A131" s="35">
        <v>45907</v>
      </c>
      <c r="B131" s="24" t="s">
        <v>48</v>
      </c>
      <c r="C131" s="35">
        <v>45717</v>
      </c>
      <c r="D131" s="22"/>
      <c r="E131" s="26"/>
      <c r="F131" s="24"/>
      <c r="G131" s="24" t="s">
        <v>46</v>
      </c>
      <c r="H131" s="55"/>
      <c r="I131" s="24" t="s">
        <v>499</v>
      </c>
      <c r="J131" s="26" t="s">
        <v>121</v>
      </c>
      <c r="K131" s="22" t="s">
        <v>249</v>
      </c>
      <c r="L131" s="27">
        <v>1</v>
      </c>
      <c r="M131" s="26"/>
      <c r="N131" s="26"/>
      <c r="O131" s="26"/>
      <c r="P131" s="26"/>
      <c r="Q131" s="26"/>
      <c r="R131" s="23">
        <v>8</v>
      </c>
      <c r="S131" s="24" t="s">
        <v>50</v>
      </c>
      <c r="T131" s="25" t="str">
        <f>IF(($AA131="W"),ROUND(($L131*$R131),2),"0.00")</f>
        <v>0.00</v>
      </c>
      <c r="U131" s="17">
        <f>-$L131+T131</f>
        <v>-1</v>
      </c>
      <c r="V131" s="23">
        <f t="shared" si="26"/>
        <v>4.6299999999999963</v>
      </c>
      <c r="W131" s="20">
        <f t="shared" si="27"/>
        <v>136</v>
      </c>
      <c r="X131" s="21">
        <f t="shared" ref="X131:X132" si="28">SUM(V131/W131)</f>
        <v>3.4044117647058794E-2</v>
      </c>
      <c r="Y131" s="49">
        <f t="shared" ref="Y131:Y132" si="29">V131/100</f>
        <v>4.6299999999999966E-2</v>
      </c>
      <c r="Z131" s="48">
        <f t="shared" ref="Z131:Z132" si="30">V131*100</f>
        <v>462.99999999999966</v>
      </c>
      <c r="AA131" s="24" t="s">
        <v>50</v>
      </c>
    </row>
    <row r="132" spans="1:27" x14ac:dyDescent="0.2">
      <c r="A132" s="35">
        <v>45920</v>
      </c>
      <c r="B132" s="24" t="s">
        <v>48</v>
      </c>
      <c r="C132" s="35">
        <v>45920</v>
      </c>
      <c r="D132" s="22"/>
      <c r="E132" s="26"/>
      <c r="F132" s="24"/>
      <c r="G132" s="24" t="s">
        <v>46</v>
      </c>
      <c r="H132" s="55"/>
      <c r="I132" s="24" t="s">
        <v>532</v>
      </c>
      <c r="J132" s="26" t="s">
        <v>121</v>
      </c>
      <c r="K132" s="22" t="s">
        <v>533</v>
      </c>
      <c r="L132" s="27">
        <v>2</v>
      </c>
      <c r="M132" s="26"/>
      <c r="N132" s="26"/>
      <c r="O132" s="26"/>
      <c r="P132" s="26"/>
      <c r="Q132" s="26"/>
      <c r="R132" s="23">
        <v>18</v>
      </c>
      <c r="S132" s="24" t="s">
        <v>50</v>
      </c>
      <c r="T132" s="25" t="str">
        <f>IF(($AA132="W"),ROUND(($L132*$R132),2),"0.00")</f>
        <v>0.00</v>
      </c>
      <c r="U132" s="17">
        <f>-$L132+T132</f>
        <v>-2</v>
      </c>
      <c r="V132" s="23">
        <f t="shared" ref="V132" si="31">U132+V131</f>
        <v>2.6299999999999963</v>
      </c>
      <c r="W132" s="20">
        <f t="shared" ref="W132" si="32">L132+W131</f>
        <v>138</v>
      </c>
      <c r="X132" s="21">
        <f t="shared" si="28"/>
        <v>1.9057971014492726E-2</v>
      </c>
      <c r="Y132" s="49">
        <f t="shared" si="29"/>
        <v>2.6299999999999962E-2</v>
      </c>
      <c r="Z132" s="48">
        <f t="shared" si="30"/>
        <v>262.99999999999966</v>
      </c>
      <c r="AA132" s="24" t="s">
        <v>50</v>
      </c>
    </row>
    <row r="133" spans="1:27" x14ac:dyDescent="0.2">
      <c r="A133" s="35">
        <v>46299</v>
      </c>
      <c r="B133" s="24" t="s">
        <v>48</v>
      </c>
      <c r="C133" s="26"/>
      <c r="D133" s="22"/>
      <c r="E133" s="26"/>
      <c r="F133" s="24"/>
      <c r="G133" s="24" t="s">
        <v>641</v>
      </c>
      <c r="H133" s="55" t="s">
        <v>642</v>
      </c>
      <c r="I133" s="24" t="s">
        <v>643</v>
      </c>
      <c r="J133" s="26"/>
      <c r="K133" s="22" t="s">
        <v>249</v>
      </c>
      <c r="L133" s="27">
        <v>5</v>
      </c>
      <c r="M133" s="26"/>
      <c r="N133" s="26"/>
      <c r="O133" s="26"/>
      <c r="P133" s="26"/>
      <c r="Q133" s="26"/>
      <c r="R133" s="23">
        <v>13</v>
      </c>
      <c r="S133" s="24"/>
      <c r="T133" s="27"/>
      <c r="U133" s="27"/>
      <c r="V133" s="23"/>
      <c r="W133" s="20"/>
      <c r="X133" s="21"/>
      <c r="Y133" s="49"/>
      <c r="Z133" s="48"/>
      <c r="AA133" s="24"/>
    </row>
    <row r="134" spans="1:27" x14ac:dyDescent="0.2">
      <c r="A134" s="35">
        <v>46299</v>
      </c>
      <c r="B134" s="24" t="s">
        <v>48</v>
      </c>
      <c r="C134" s="26"/>
      <c r="D134" s="22"/>
      <c r="E134" s="26"/>
      <c r="F134" s="24"/>
      <c r="G134" s="24" t="s">
        <v>641</v>
      </c>
      <c r="H134" s="55" t="s">
        <v>642</v>
      </c>
      <c r="I134" s="24" t="s">
        <v>644</v>
      </c>
      <c r="J134" s="26"/>
      <c r="K134" s="22" t="s">
        <v>249</v>
      </c>
      <c r="L134" s="27">
        <v>5</v>
      </c>
      <c r="M134" s="26"/>
      <c r="N134" s="26"/>
      <c r="O134" s="26"/>
      <c r="P134" s="26"/>
      <c r="Q134" s="26"/>
      <c r="R134" s="23">
        <v>2.8</v>
      </c>
      <c r="S134" s="24"/>
      <c r="T134" s="27"/>
      <c r="U134" s="27"/>
      <c r="V134" s="23"/>
      <c r="W134" s="20"/>
      <c r="X134" s="21"/>
      <c r="Y134" s="49"/>
      <c r="Z134" s="48"/>
      <c r="AA134" s="24"/>
    </row>
    <row r="135" spans="1:27" x14ac:dyDescent="0.2">
      <c r="A135" s="35"/>
      <c r="B135" s="22"/>
      <c r="C135" s="26"/>
      <c r="D135" s="22"/>
      <c r="E135" s="26"/>
      <c r="F135" s="24"/>
      <c r="G135" s="24"/>
      <c r="H135" s="55"/>
      <c r="I135" s="24"/>
      <c r="J135" s="26"/>
      <c r="K135" s="22"/>
      <c r="L135" s="27"/>
      <c r="M135" s="26"/>
      <c r="N135" s="26"/>
      <c r="O135" s="26"/>
      <c r="P135" s="26"/>
      <c r="Q135" s="26"/>
      <c r="R135" s="23"/>
      <c r="S135" s="24"/>
      <c r="T135" s="27"/>
      <c r="U135" s="27"/>
      <c r="V135" s="23"/>
      <c r="W135" s="20"/>
      <c r="X135" s="21"/>
      <c r="Y135" s="49"/>
      <c r="Z135" s="48"/>
      <c r="AA135" s="24"/>
    </row>
    <row r="136" spans="1:27" x14ac:dyDescent="0.2">
      <c r="A136" s="35"/>
      <c r="B136" s="22"/>
      <c r="C136" s="26"/>
      <c r="D136" s="22"/>
      <c r="E136" s="26"/>
      <c r="F136" s="24"/>
      <c r="G136" s="24"/>
      <c r="H136" s="55"/>
      <c r="I136" s="24"/>
      <c r="J136" s="26"/>
      <c r="K136" s="22"/>
      <c r="L136" s="27"/>
      <c r="M136" s="26"/>
      <c r="N136" s="26"/>
      <c r="O136" s="26"/>
      <c r="P136" s="26"/>
      <c r="Q136" s="26"/>
      <c r="R136" s="23"/>
      <c r="S136" s="24"/>
      <c r="T136" s="27"/>
      <c r="U136" s="27"/>
      <c r="V136" s="23"/>
      <c r="W136" s="20"/>
      <c r="X136" s="21"/>
      <c r="Y136" s="49"/>
      <c r="Z136" s="48"/>
      <c r="AA136" s="24"/>
    </row>
    <row r="137" spans="1:27" x14ac:dyDescent="0.2">
      <c r="A137" s="35"/>
      <c r="B137" s="22"/>
      <c r="C137" s="26"/>
      <c r="D137" s="22"/>
      <c r="E137" s="26"/>
      <c r="F137" s="24"/>
      <c r="G137" s="24"/>
      <c r="H137" s="55"/>
      <c r="I137" s="24"/>
      <c r="J137" s="26"/>
      <c r="K137" s="22"/>
      <c r="L137" s="27"/>
      <c r="M137" s="26"/>
      <c r="N137" s="26"/>
      <c r="O137" s="26"/>
      <c r="P137" s="26"/>
      <c r="Q137" s="26"/>
      <c r="R137" s="23"/>
      <c r="S137" s="24"/>
      <c r="T137" s="27"/>
      <c r="U137" s="27"/>
      <c r="V137" s="23"/>
      <c r="W137" s="20"/>
      <c r="X137" s="21"/>
      <c r="Y137" s="49"/>
      <c r="Z137" s="48"/>
      <c r="AA137" s="24"/>
    </row>
    <row r="138" spans="1:27" x14ac:dyDescent="0.2">
      <c r="A138" s="35"/>
      <c r="B138" s="22"/>
      <c r="C138" s="26"/>
      <c r="D138" s="22"/>
      <c r="E138" s="26"/>
      <c r="F138" s="24"/>
      <c r="G138" s="24"/>
      <c r="H138" s="55"/>
      <c r="I138" s="24"/>
      <c r="J138" s="26"/>
      <c r="K138" s="22"/>
      <c r="L138" s="27"/>
      <c r="M138" s="26"/>
      <c r="N138" s="26"/>
      <c r="O138" s="26"/>
      <c r="P138" s="26"/>
      <c r="Q138" s="26"/>
      <c r="R138" s="23"/>
      <c r="S138" s="24"/>
      <c r="T138" s="27"/>
      <c r="U138" s="27"/>
      <c r="V138" s="23"/>
      <c r="W138" s="20"/>
      <c r="X138" s="21"/>
      <c r="Y138" s="49"/>
      <c r="Z138" s="48"/>
      <c r="AA138" s="24"/>
    </row>
    <row r="139" spans="1:27" x14ac:dyDescent="0.2">
      <c r="A139" s="35"/>
      <c r="B139" s="22"/>
      <c r="C139" s="26"/>
      <c r="D139" s="22"/>
      <c r="E139" s="26"/>
      <c r="F139" s="24"/>
      <c r="G139" s="24"/>
      <c r="H139" s="55"/>
      <c r="I139" s="24"/>
      <c r="J139" s="26"/>
      <c r="K139" s="22"/>
      <c r="L139" s="27"/>
      <c r="M139" s="26"/>
      <c r="N139" s="26"/>
      <c r="O139" s="26"/>
      <c r="P139" s="26"/>
      <c r="Q139" s="26"/>
      <c r="R139" s="23"/>
      <c r="S139" s="24"/>
      <c r="T139" s="27"/>
      <c r="U139" s="27"/>
      <c r="V139" s="23"/>
      <c r="W139" s="20"/>
      <c r="X139" s="21"/>
      <c r="Y139" s="49"/>
      <c r="Z139" s="48"/>
      <c r="AA139" s="24"/>
    </row>
    <row r="140" spans="1:27" x14ac:dyDescent="0.2">
      <c r="A140" s="35"/>
      <c r="B140" s="22"/>
      <c r="C140" s="26"/>
      <c r="D140" s="22"/>
      <c r="E140" s="26"/>
      <c r="F140" s="24"/>
      <c r="G140" s="24"/>
      <c r="H140" s="55"/>
      <c r="I140" s="24"/>
      <c r="J140" s="26"/>
      <c r="K140" s="22"/>
      <c r="L140" s="27"/>
      <c r="M140" s="26"/>
      <c r="N140" s="26"/>
      <c r="O140" s="26"/>
      <c r="P140" s="26"/>
      <c r="Q140" s="26"/>
      <c r="R140" s="23"/>
      <c r="S140" s="24"/>
      <c r="T140" s="27"/>
      <c r="U140" s="27"/>
      <c r="V140" s="23"/>
      <c r="W140" s="20"/>
      <c r="X140" s="21"/>
      <c r="Y140" s="49"/>
      <c r="Z140" s="48"/>
      <c r="AA140" s="24"/>
    </row>
    <row r="141" spans="1:27" x14ac:dyDescent="0.2">
      <c r="A141" s="35"/>
      <c r="B141" s="22"/>
      <c r="C141" s="26"/>
      <c r="D141" s="22"/>
      <c r="E141" s="26"/>
      <c r="F141" s="24"/>
      <c r="G141" s="24"/>
      <c r="H141" s="55"/>
      <c r="I141" s="24"/>
      <c r="J141" s="26"/>
      <c r="K141" s="22"/>
      <c r="L141" s="27"/>
      <c r="M141" s="26"/>
      <c r="N141" s="26"/>
      <c r="O141" s="26"/>
      <c r="P141" s="26"/>
      <c r="Q141" s="26"/>
      <c r="R141" s="23"/>
      <c r="S141" s="24"/>
      <c r="T141" s="27"/>
      <c r="U141" s="27"/>
      <c r="V141" s="23"/>
      <c r="W141" s="20"/>
      <c r="X141" s="21"/>
      <c r="Y141" s="49"/>
      <c r="Z141" s="48"/>
      <c r="AA141" s="24"/>
    </row>
    <row r="142" spans="1:27" x14ac:dyDescent="0.2">
      <c r="A142" s="35"/>
      <c r="B142" s="22"/>
      <c r="C142" s="26"/>
      <c r="D142" s="22"/>
      <c r="E142" s="26"/>
      <c r="F142" s="24"/>
      <c r="G142" s="24"/>
      <c r="H142" s="55"/>
      <c r="I142" s="24"/>
      <c r="J142" s="26"/>
      <c r="K142" s="22"/>
      <c r="L142" s="27"/>
      <c r="M142" s="26"/>
      <c r="N142" s="26"/>
      <c r="O142" s="26"/>
      <c r="P142" s="26"/>
      <c r="Q142" s="26"/>
      <c r="R142" s="23"/>
      <c r="S142" s="24"/>
      <c r="T142" s="27"/>
      <c r="U142" s="27"/>
      <c r="V142" s="23"/>
      <c r="W142" s="20"/>
      <c r="X142" s="21"/>
      <c r="Y142" s="49"/>
      <c r="Z142" s="48"/>
      <c r="AA142" s="24"/>
    </row>
    <row r="143" spans="1:27" x14ac:dyDescent="0.2">
      <c r="A143" s="35"/>
      <c r="B143" s="22"/>
      <c r="C143" s="26"/>
      <c r="D143" s="22"/>
      <c r="E143" s="26"/>
      <c r="F143" s="24"/>
      <c r="G143" s="24"/>
      <c r="H143" s="55"/>
      <c r="I143" s="24"/>
      <c r="J143" s="26"/>
      <c r="K143" s="22"/>
      <c r="L143" s="27"/>
      <c r="M143" s="26"/>
      <c r="N143" s="26"/>
      <c r="O143" s="26"/>
      <c r="P143" s="26"/>
      <c r="Q143" s="26"/>
      <c r="R143" s="23"/>
      <c r="S143" s="24"/>
      <c r="T143" s="27"/>
      <c r="U143" s="27"/>
      <c r="V143" s="23"/>
      <c r="W143" s="20"/>
      <c r="X143" s="21"/>
      <c r="Y143" s="49"/>
      <c r="Z143" s="48"/>
      <c r="AA143" s="24"/>
    </row>
    <row r="144" spans="1:27" x14ac:dyDescent="0.2">
      <c r="A144" s="35"/>
      <c r="B144" s="22"/>
      <c r="C144" s="26"/>
      <c r="D144" s="22"/>
      <c r="E144" s="26"/>
      <c r="F144" s="24"/>
      <c r="G144" s="24"/>
      <c r="H144" s="55"/>
      <c r="I144" s="24"/>
      <c r="J144" s="26"/>
      <c r="K144" s="22"/>
      <c r="L144" s="27"/>
      <c r="M144" s="26"/>
      <c r="N144" s="26"/>
      <c r="O144" s="26"/>
      <c r="P144" s="26"/>
      <c r="Q144" s="26"/>
      <c r="R144" s="23"/>
      <c r="S144" s="24"/>
      <c r="T144" s="27"/>
      <c r="U144" s="27"/>
      <c r="V144" s="23"/>
      <c r="W144" s="20"/>
      <c r="X144" s="21"/>
      <c r="Y144" s="49"/>
      <c r="Z144" s="48"/>
      <c r="AA144" s="24"/>
    </row>
    <row r="145" spans="1:27" x14ac:dyDescent="0.2">
      <c r="A145" s="35"/>
      <c r="B145" s="22"/>
      <c r="C145" s="26"/>
      <c r="D145" s="22"/>
      <c r="E145" s="26"/>
      <c r="F145" s="24"/>
      <c r="G145" s="24"/>
      <c r="H145" s="55"/>
      <c r="I145" s="24"/>
      <c r="J145" s="26"/>
      <c r="K145" s="22"/>
      <c r="L145" s="27"/>
      <c r="M145" s="26"/>
      <c r="N145" s="26"/>
      <c r="O145" s="26"/>
      <c r="P145" s="26"/>
      <c r="Q145" s="26"/>
      <c r="R145" s="23"/>
      <c r="S145" s="24"/>
      <c r="T145" s="27"/>
      <c r="U145" s="27"/>
      <c r="V145" s="23"/>
      <c r="W145" s="20"/>
      <c r="X145" s="21"/>
      <c r="Y145" s="49"/>
      <c r="Z145" s="48"/>
      <c r="AA145" s="24"/>
    </row>
    <row r="146" spans="1:27" x14ac:dyDescent="0.2">
      <c r="A146" s="35"/>
      <c r="B146" s="22"/>
      <c r="C146" s="26"/>
      <c r="D146" s="22"/>
      <c r="E146" s="26"/>
      <c r="F146" s="24"/>
      <c r="G146" s="24"/>
      <c r="H146" s="55"/>
      <c r="I146" s="24"/>
      <c r="J146" s="26"/>
      <c r="K146" s="22"/>
      <c r="L146" s="27"/>
      <c r="M146" s="26"/>
      <c r="N146" s="26"/>
      <c r="O146" s="26"/>
      <c r="P146" s="26"/>
      <c r="Q146" s="26"/>
      <c r="R146" s="23"/>
      <c r="S146" s="24"/>
      <c r="T146" s="27"/>
      <c r="U146" s="27"/>
      <c r="V146" s="23"/>
      <c r="W146" s="20"/>
      <c r="X146" s="21"/>
      <c r="Y146" s="49"/>
      <c r="Z146" s="48"/>
      <c r="AA146" s="24"/>
    </row>
    <row r="147" spans="1:27" x14ac:dyDescent="0.2">
      <c r="A147" s="35"/>
      <c r="B147" s="22"/>
      <c r="C147" s="26"/>
      <c r="D147" s="22"/>
      <c r="E147" s="26"/>
      <c r="F147" s="24"/>
      <c r="G147" s="24"/>
      <c r="H147" s="55"/>
      <c r="I147" s="24"/>
      <c r="J147" s="26"/>
      <c r="K147" s="22"/>
      <c r="L147" s="27"/>
      <c r="M147" s="26"/>
      <c r="N147" s="26"/>
      <c r="O147" s="26"/>
      <c r="P147" s="26"/>
      <c r="Q147" s="26"/>
      <c r="R147" s="23"/>
      <c r="S147" s="24"/>
      <c r="T147" s="27"/>
      <c r="U147" s="27"/>
      <c r="V147" s="23"/>
      <c r="W147" s="20"/>
      <c r="X147" s="21"/>
      <c r="Y147" s="49"/>
      <c r="Z147" s="48"/>
      <c r="AA147" s="24"/>
    </row>
    <row r="148" spans="1:27" x14ac:dyDescent="0.2">
      <c r="A148" s="35"/>
      <c r="B148" s="22"/>
      <c r="C148" s="26"/>
      <c r="D148" s="22"/>
      <c r="E148" s="26"/>
      <c r="F148" s="24"/>
      <c r="G148" s="24"/>
      <c r="H148" s="55"/>
      <c r="I148" s="24"/>
      <c r="J148" s="26"/>
      <c r="K148" s="22"/>
      <c r="L148" s="27"/>
      <c r="M148" s="26"/>
      <c r="N148" s="26"/>
      <c r="O148" s="26"/>
      <c r="P148" s="26"/>
      <c r="Q148" s="26"/>
      <c r="R148" s="23"/>
      <c r="S148" s="24"/>
      <c r="T148" s="27"/>
      <c r="U148" s="27"/>
      <c r="V148" s="23"/>
      <c r="W148" s="20"/>
      <c r="X148" s="21"/>
      <c r="Y148" s="49"/>
      <c r="Z148" s="48"/>
      <c r="AA148" s="24"/>
    </row>
    <row r="149" spans="1:27" x14ac:dyDescent="0.2">
      <c r="A149" s="35"/>
      <c r="B149" s="22"/>
      <c r="C149" s="26"/>
      <c r="D149" s="22"/>
      <c r="E149" s="26"/>
      <c r="F149" s="24"/>
      <c r="G149" s="24"/>
      <c r="H149" s="55"/>
      <c r="I149" s="24"/>
      <c r="J149" s="26"/>
      <c r="K149" s="22"/>
      <c r="L149" s="27"/>
      <c r="M149" s="26"/>
      <c r="N149" s="26"/>
      <c r="O149" s="26"/>
      <c r="P149" s="26"/>
      <c r="Q149" s="26"/>
      <c r="R149" s="23"/>
      <c r="S149" s="24"/>
      <c r="T149" s="27"/>
      <c r="U149" s="27"/>
      <c r="V149" s="23"/>
      <c r="W149" s="20"/>
      <c r="X149" s="21"/>
      <c r="Y149" s="49"/>
      <c r="Z149" s="48"/>
      <c r="AA149" s="24"/>
    </row>
    <row r="150" spans="1:27" x14ac:dyDescent="0.2">
      <c r="A150" s="35"/>
      <c r="B150" s="22"/>
      <c r="C150" s="26"/>
      <c r="D150" s="22"/>
      <c r="E150" s="26"/>
      <c r="F150" s="24"/>
      <c r="G150" s="24"/>
      <c r="H150" s="55"/>
      <c r="I150" s="24"/>
      <c r="J150" s="24"/>
      <c r="K150" s="27"/>
      <c r="L150" s="27"/>
      <c r="M150" s="26"/>
      <c r="N150" s="26"/>
      <c r="O150" s="26"/>
      <c r="P150" s="26"/>
      <c r="Q150" s="26"/>
      <c r="R150" s="27"/>
      <c r="S150" s="24"/>
      <c r="T150" s="27"/>
      <c r="U150" s="27"/>
      <c r="V150" s="23"/>
      <c r="W150" s="20"/>
      <c r="X150" s="21"/>
      <c r="Y150" s="49"/>
      <c r="Z150" s="48"/>
      <c r="AA150" s="24"/>
    </row>
    <row r="151" spans="1:27" x14ac:dyDescent="0.2">
      <c r="A151" s="35"/>
      <c r="B151" s="22"/>
      <c r="C151" s="26"/>
      <c r="D151" s="22"/>
      <c r="E151" s="26"/>
      <c r="F151" s="24"/>
      <c r="G151" s="24"/>
      <c r="H151" s="55"/>
      <c r="I151" s="24"/>
      <c r="J151" s="26"/>
      <c r="K151" s="22"/>
      <c r="L151" s="27"/>
      <c r="M151" s="26"/>
      <c r="N151" s="26"/>
      <c r="O151" s="26"/>
      <c r="P151" s="26"/>
      <c r="Q151" s="26"/>
      <c r="R151" s="23"/>
      <c r="S151" s="24"/>
      <c r="T151" s="27"/>
      <c r="U151" s="27"/>
      <c r="V151" s="23"/>
      <c r="W151" s="20"/>
      <c r="X151" s="21"/>
      <c r="Y151" s="49"/>
      <c r="Z151" s="48"/>
      <c r="AA151" s="24"/>
    </row>
    <row r="152" spans="1:27" x14ac:dyDescent="0.2">
      <c r="A152" s="35"/>
      <c r="B152" s="22"/>
      <c r="C152" s="26"/>
      <c r="D152" s="22"/>
      <c r="E152" s="26"/>
      <c r="F152" s="24"/>
      <c r="G152" s="24"/>
      <c r="H152" s="55"/>
      <c r="I152" s="24"/>
      <c r="J152" s="26"/>
      <c r="K152" s="22"/>
      <c r="L152" s="27"/>
      <c r="M152" s="26"/>
      <c r="N152" s="26"/>
      <c r="O152" s="26"/>
      <c r="P152" s="26"/>
      <c r="Q152" s="26"/>
      <c r="R152" s="23"/>
      <c r="S152" s="24"/>
      <c r="T152" s="27"/>
      <c r="U152" s="27"/>
      <c r="V152" s="23"/>
      <c r="W152" s="20"/>
      <c r="X152" s="21"/>
      <c r="Y152" s="49"/>
      <c r="Z152" s="48"/>
      <c r="AA152" s="24"/>
    </row>
    <row r="153" spans="1:27" x14ac:dyDescent="0.2">
      <c r="A153" s="35"/>
      <c r="B153" s="22"/>
      <c r="C153" s="26"/>
      <c r="D153" s="22"/>
      <c r="E153" s="26"/>
      <c r="F153" s="24"/>
      <c r="G153" s="24"/>
      <c r="H153" s="55"/>
      <c r="I153" s="24"/>
      <c r="J153" s="26"/>
      <c r="K153" s="22"/>
      <c r="L153" s="27"/>
      <c r="M153" s="26"/>
      <c r="N153" s="26"/>
      <c r="O153" s="26"/>
      <c r="P153" s="26"/>
      <c r="Q153" s="26"/>
      <c r="R153" s="23"/>
      <c r="S153" s="24"/>
      <c r="T153" s="27"/>
      <c r="U153" s="27"/>
      <c r="V153" s="23"/>
      <c r="W153" s="20"/>
      <c r="X153" s="21"/>
      <c r="Y153" s="49"/>
      <c r="Z153" s="48"/>
      <c r="AA153" s="24"/>
    </row>
    <row r="154" spans="1:27" x14ac:dyDescent="0.2">
      <c r="A154" s="35"/>
      <c r="B154" s="22"/>
      <c r="C154" s="26"/>
      <c r="D154" s="22"/>
      <c r="E154" s="26"/>
      <c r="F154" s="24"/>
      <c r="G154" s="24"/>
      <c r="H154" s="55"/>
      <c r="I154" s="24"/>
      <c r="J154" s="26"/>
      <c r="K154" s="22"/>
      <c r="L154" s="27"/>
      <c r="M154" s="26"/>
      <c r="N154" s="26"/>
      <c r="O154" s="26"/>
      <c r="P154" s="26"/>
      <c r="Q154" s="26"/>
      <c r="R154" s="27"/>
      <c r="S154" s="24"/>
      <c r="T154" s="27"/>
      <c r="U154" s="27"/>
      <c r="V154" s="23"/>
      <c r="W154" s="20"/>
      <c r="X154" s="21"/>
      <c r="Y154" s="49"/>
      <c r="Z154" s="48"/>
      <c r="AA154" s="24"/>
    </row>
    <row r="155" spans="1:27" x14ac:dyDescent="0.2">
      <c r="A155" s="35"/>
      <c r="B155" s="22"/>
      <c r="C155" s="26"/>
      <c r="D155" s="22"/>
      <c r="E155" s="26"/>
      <c r="F155" s="24"/>
      <c r="G155" s="24"/>
      <c r="H155" s="55"/>
      <c r="I155" s="24"/>
      <c r="J155" s="26"/>
      <c r="K155" s="22"/>
      <c r="L155" s="27"/>
      <c r="M155" s="26"/>
      <c r="N155" s="26"/>
      <c r="O155" s="26"/>
      <c r="P155" s="26"/>
      <c r="Q155" s="26"/>
      <c r="R155" s="27"/>
      <c r="S155" s="24"/>
      <c r="T155" s="27"/>
      <c r="U155" s="27"/>
      <c r="V155" s="23"/>
      <c r="W155" s="20"/>
      <c r="X155" s="21"/>
      <c r="Y155" s="49"/>
      <c r="Z155" s="48"/>
      <c r="AA155" s="24"/>
    </row>
    <row r="156" spans="1:27" x14ac:dyDescent="0.2">
      <c r="A156" s="35"/>
      <c r="B156" s="22"/>
      <c r="C156" s="26"/>
      <c r="D156" s="22"/>
      <c r="E156" s="26"/>
      <c r="F156" s="24"/>
      <c r="G156" s="24"/>
      <c r="H156" s="55"/>
      <c r="I156" s="24"/>
      <c r="J156" s="26"/>
      <c r="K156" s="22"/>
      <c r="L156" s="27"/>
      <c r="M156" s="26"/>
      <c r="N156" s="26"/>
      <c r="O156" s="26"/>
      <c r="P156" s="26"/>
      <c r="Q156" s="26"/>
      <c r="R156" s="23"/>
      <c r="S156" s="24"/>
      <c r="T156" s="27"/>
      <c r="U156" s="27"/>
      <c r="V156" s="23"/>
      <c r="W156" s="20"/>
      <c r="X156" s="21"/>
      <c r="Y156" s="49"/>
      <c r="Z156" s="48"/>
      <c r="AA156" s="24"/>
    </row>
    <row r="157" spans="1:27" x14ac:dyDescent="0.2">
      <c r="A157" s="35"/>
      <c r="B157" s="22"/>
      <c r="C157" s="26"/>
      <c r="D157" s="22"/>
      <c r="E157" s="26"/>
      <c r="F157" s="24"/>
      <c r="G157" s="24"/>
      <c r="H157" s="55"/>
      <c r="I157" s="24"/>
      <c r="J157" s="26"/>
      <c r="K157" s="22"/>
      <c r="L157" s="27"/>
      <c r="M157" s="26"/>
      <c r="N157" s="26"/>
      <c r="O157" s="26"/>
      <c r="P157" s="26"/>
      <c r="Q157" s="26"/>
      <c r="R157" s="23"/>
      <c r="S157" s="24"/>
      <c r="T157" s="27"/>
      <c r="U157" s="27"/>
      <c r="V157" s="23"/>
      <c r="W157" s="20"/>
      <c r="X157" s="21"/>
      <c r="Y157" s="49"/>
      <c r="Z157" s="48"/>
      <c r="AA157" s="24"/>
    </row>
    <row r="158" spans="1:27" x14ac:dyDescent="0.2">
      <c r="A158" s="35"/>
      <c r="B158" s="22"/>
      <c r="C158" s="26"/>
      <c r="D158" s="22"/>
      <c r="E158" s="26"/>
      <c r="F158" s="24"/>
      <c r="G158" s="24"/>
      <c r="H158" s="55"/>
      <c r="I158" s="24"/>
      <c r="J158" s="26"/>
      <c r="K158" s="22"/>
      <c r="L158" s="27"/>
      <c r="M158" s="26"/>
      <c r="N158" s="26"/>
      <c r="O158" s="26"/>
      <c r="P158" s="26"/>
      <c r="Q158" s="26"/>
      <c r="R158" s="23"/>
      <c r="S158" s="24"/>
      <c r="T158" s="27"/>
      <c r="U158" s="27"/>
      <c r="V158" s="23"/>
      <c r="W158" s="20"/>
      <c r="X158" s="21"/>
      <c r="Y158" s="49"/>
      <c r="Z158" s="48"/>
      <c r="AA158" s="24"/>
    </row>
    <row r="159" spans="1:27" x14ac:dyDescent="0.2">
      <c r="A159" s="35"/>
      <c r="B159" s="22"/>
      <c r="C159" s="26"/>
      <c r="D159" s="22"/>
      <c r="E159" s="26"/>
      <c r="F159" s="24"/>
      <c r="G159" s="24"/>
      <c r="H159" s="55"/>
      <c r="I159" s="24"/>
      <c r="J159" s="26"/>
      <c r="K159" s="22"/>
      <c r="L159" s="27"/>
      <c r="M159" s="26"/>
      <c r="N159" s="26"/>
      <c r="O159" s="26"/>
      <c r="P159" s="26"/>
      <c r="Q159" s="26"/>
      <c r="R159" s="23"/>
      <c r="S159" s="24"/>
      <c r="T159" s="27"/>
      <c r="U159" s="27"/>
      <c r="V159" s="23"/>
      <c r="W159" s="20"/>
      <c r="X159" s="21"/>
      <c r="Y159" s="49"/>
      <c r="Z159" s="48"/>
      <c r="AA159" s="24"/>
    </row>
    <row r="160" spans="1:27" x14ac:dyDescent="0.2">
      <c r="A160" s="35"/>
      <c r="B160" s="22"/>
      <c r="C160" s="26"/>
      <c r="D160" s="22"/>
      <c r="E160" s="26"/>
      <c r="F160" s="24"/>
      <c r="G160" s="26"/>
      <c r="H160" s="55"/>
      <c r="I160" s="24"/>
      <c r="J160" s="26"/>
      <c r="K160" s="22"/>
      <c r="L160" s="27"/>
      <c r="M160" s="26"/>
      <c r="N160" s="26"/>
      <c r="O160" s="26"/>
      <c r="P160" s="26"/>
      <c r="Q160" s="26"/>
      <c r="R160" s="23"/>
      <c r="S160" s="24"/>
      <c r="T160" s="27"/>
      <c r="U160" s="27"/>
      <c r="V160" s="23"/>
      <c r="W160" s="20"/>
      <c r="X160" s="21"/>
      <c r="Y160" s="49"/>
      <c r="Z160" s="48"/>
      <c r="AA160" s="24"/>
    </row>
    <row r="161" spans="1:27" x14ac:dyDescent="0.2">
      <c r="A161" s="35"/>
      <c r="B161" s="22"/>
      <c r="C161" s="26"/>
      <c r="D161" s="22"/>
      <c r="E161" s="26"/>
      <c r="F161" s="24"/>
      <c r="G161" s="26"/>
      <c r="H161" s="55"/>
      <c r="I161" s="24"/>
      <c r="J161" s="26"/>
      <c r="K161" s="22"/>
      <c r="L161" s="27"/>
      <c r="M161" s="26"/>
      <c r="N161" s="26"/>
      <c r="O161" s="26"/>
      <c r="P161" s="26"/>
      <c r="Q161" s="26"/>
      <c r="R161" s="23"/>
      <c r="S161" s="24"/>
      <c r="T161" s="27"/>
      <c r="U161" s="27"/>
      <c r="V161" s="23"/>
      <c r="W161" s="20"/>
      <c r="X161" s="21"/>
      <c r="Y161" s="49"/>
      <c r="Z161" s="48"/>
      <c r="AA161" s="24"/>
    </row>
    <row r="162" spans="1:27" x14ac:dyDescent="0.2">
      <c r="A162" s="35"/>
      <c r="B162" s="22"/>
      <c r="C162" s="26"/>
      <c r="D162" s="22"/>
      <c r="E162" s="26"/>
      <c r="F162" s="24"/>
      <c r="G162" s="24"/>
      <c r="H162" s="55"/>
      <c r="I162" s="24"/>
      <c r="J162" s="24"/>
      <c r="K162" s="26"/>
      <c r="L162" s="27"/>
      <c r="M162" s="26"/>
      <c r="N162" s="26"/>
      <c r="O162" s="26"/>
      <c r="P162" s="26"/>
      <c r="Q162" s="26"/>
      <c r="R162" s="26"/>
      <c r="S162" s="24"/>
      <c r="T162" s="27"/>
      <c r="U162" s="27"/>
      <c r="V162" s="23"/>
      <c r="W162" s="20"/>
      <c r="X162" s="21"/>
      <c r="Y162" s="49"/>
      <c r="Z162" s="48"/>
      <c r="AA162" s="24"/>
    </row>
    <row r="163" spans="1:27" x14ac:dyDescent="0.2">
      <c r="A163" s="35"/>
      <c r="B163" s="22"/>
      <c r="C163" s="26"/>
      <c r="D163" s="22"/>
      <c r="E163" s="26"/>
      <c r="F163" s="24"/>
      <c r="G163" s="24"/>
      <c r="H163" s="55"/>
      <c r="I163" s="24"/>
      <c r="J163" s="26"/>
      <c r="K163" s="22"/>
      <c r="L163" s="27"/>
      <c r="M163" s="26"/>
      <c r="N163" s="26"/>
      <c r="O163" s="26"/>
      <c r="P163" s="26"/>
      <c r="Q163" s="26"/>
      <c r="R163" s="23"/>
      <c r="S163" s="24"/>
      <c r="T163" s="27"/>
      <c r="U163" s="27"/>
      <c r="V163" s="23"/>
      <c r="W163" s="20"/>
      <c r="X163" s="21"/>
      <c r="Y163" s="49"/>
      <c r="Z163" s="48"/>
      <c r="AA163" s="24"/>
    </row>
    <row r="164" spans="1:27" x14ac:dyDescent="0.2">
      <c r="A164" s="35"/>
      <c r="B164" s="22"/>
      <c r="C164" s="26"/>
      <c r="D164" s="22"/>
      <c r="E164" s="26"/>
      <c r="F164" s="24"/>
      <c r="G164" s="24"/>
      <c r="H164" s="47"/>
      <c r="I164" s="24"/>
      <c r="J164" s="24"/>
      <c r="K164" s="26"/>
      <c r="L164" s="27"/>
      <c r="M164" s="26"/>
      <c r="N164" s="26"/>
      <c r="O164" s="26"/>
      <c r="P164" s="26"/>
      <c r="Q164" s="26"/>
      <c r="R164" s="27"/>
      <c r="S164" s="24"/>
      <c r="T164" s="27"/>
      <c r="U164" s="27"/>
      <c r="V164" s="23"/>
      <c r="W164" s="20"/>
      <c r="X164" s="21"/>
      <c r="Y164" s="49"/>
      <c r="Z164" s="48"/>
      <c r="AA164" s="24"/>
    </row>
    <row r="165" spans="1:27" x14ac:dyDescent="0.2">
      <c r="A165" s="35"/>
      <c r="B165" s="22"/>
      <c r="C165" s="26"/>
      <c r="D165" s="22"/>
      <c r="E165" s="26"/>
      <c r="F165" s="24"/>
      <c r="G165" s="24"/>
      <c r="H165" s="47"/>
      <c r="I165" s="24"/>
      <c r="J165" s="26"/>
      <c r="K165" s="22"/>
      <c r="L165" s="27"/>
      <c r="M165" s="26"/>
      <c r="N165" s="26"/>
      <c r="O165" s="26"/>
      <c r="P165" s="26"/>
      <c r="Q165" s="26"/>
      <c r="R165" s="23"/>
      <c r="S165" s="24"/>
      <c r="T165" s="27"/>
      <c r="U165" s="27"/>
      <c r="V165" s="23"/>
      <c r="W165" s="20"/>
      <c r="X165" s="21"/>
      <c r="Y165" s="49"/>
      <c r="Z165" s="48"/>
      <c r="AA165" s="24"/>
    </row>
    <row r="166" spans="1:27" x14ac:dyDescent="0.2">
      <c r="A166" s="35"/>
      <c r="B166" s="22"/>
      <c r="C166" s="26"/>
      <c r="D166" s="22"/>
      <c r="E166" s="26"/>
      <c r="F166" s="24"/>
      <c r="G166" s="26"/>
      <c r="H166" s="55"/>
      <c r="I166" s="24"/>
      <c r="J166" s="26"/>
      <c r="K166" s="22"/>
      <c r="L166" s="27"/>
      <c r="M166" s="26"/>
      <c r="N166" s="26"/>
      <c r="O166" s="26"/>
      <c r="P166" s="26"/>
      <c r="Q166" s="26"/>
      <c r="R166" s="23"/>
      <c r="S166" s="24"/>
      <c r="T166" s="27"/>
      <c r="U166" s="27"/>
      <c r="V166" s="23"/>
      <c r="W166" s="20"/>
      <c r="X166" s="21"/>
      <c r="Y166" s="49"/>
      <c r="Z166" s="48"/>
      <c r="AA166" s="24"/>
    </row>
    <row r="167" spans="1:27" x14ac:dyDescent="0.2">
      <c r="A167" s="35"/>
      <c r="B167" s="22"/>
      <c r="C167" s="26"/>
      <c r="D167" s="22"/>
      <c r="E167" s="26"/>
      <c r="F167" s="24"/>
      <c r="G167" s="26"/>
      <c r="H167" s="55"/>
      <c r="I167" s="24"/>
      <c r="J167" s="26"/>
      <c r="K167" s="22"/>
      <c r="L167" s="27"/>
      <c r="M167" s="26"/>
      <c r="N167" s="26"/>
      <c r="O167" s="26"/>
      <c r="P167" s="26"/>
      <c r="Q167" s="26"/>
      <c r="R167" s="23"/>
      <c r="S167" s="24"/>
      <c r="T167" s="27"/>
      <c r="U167" s="27"/>
      <c r="V167" s="23"/>
      <c r="W167" s="20"/>
      <c r="X167" s="21"/>
      <c r="Y167" s="49"/>
      <c r="Z167" s="48"/>
      <c r="AA167" s="24"/>
    </row>
    <row r="168" spans="1:27" x14ac:dyDescent="0.2">
      <c r="A168" s="35"/>
      <c r="B168" s="22"/>
      <c r="C168" s="26"/>
      <c r="D168" s="22"/>
      <c r="E168" s="26"/>
      <c r="F168" s="24"/>
      <c r="G168" s="26"/>
      <c r="H168" s="55"/>
      <c r="I168" s="24"/>
      <c r="J168" s="26"/>
      <c r="K168" s="22"/>
      <c r="L168" s="27"/>
      <c r="M168" s="26"/>
      <c r="N168" s="26"/>
      <c r="O168" s="26"/>
      <c r="P168" s="26"/>
      <c r="Q168" s="26"/>
      <c r="R168" s="23"/>
      <c r="S168" s="24"/>
      <c r="T168" s="27"/>
      <c r="U168" s="27"/>
      <c r="V168" s="23"/>
      <c r="W168" s="20"/>
      <c r="X168" s="21"/>
      <c r="Y168" s="49"/>
      <c r="Z168" s="48"/>
      <c r="AA168" s="24"/>
    </row>
    <row r="169" spans="1:27" x14ac:dyDescent="0.2">
      <c r="A169" s="35"/>
      <c r="B169" s="22"/>
      <c r="C169" s="26"/>
      <c r="D169" s="22"/>
      <c r="E169" s="26"/>
      <c r="F169" s="24"/>
      <c r="G169" s="26"/>
      <c r="H169" s="55"/>
      <c r="I169" s="24"/>
      <c r="J169" s="26"/>
      <c r="K169" s="22"/>
      <c r="L169" s="27"/>
      <c r="M169" s="26"/>
      <c r="N169" s="26"/>
      <c r="O169" s="26"/>
      <c r="P169" s="26"/>
      <c r="Q169" s="26"/>
      <c r="R169" s="23"/>
      <c r="S169" s="24"/>
      <c r="T169" s="27"/>
      <c r="U169" s="27"/>
      <c r="V169" s="23"/>
      <c r="W169" s="20"/>
      <c r="X169" s="21"/>
      <c r="Y169" s="49"/>
      <c r="Z169" s="48"/>
      <c r="AA169" s="24"/>
    </row>
    <row r="170" spans="1:27" x14ac:dyDescent="0.2">
      <c r="A170" s="35"/>
      <c r="B170" s="22"/>
      <c r="C170" s="26"/>
      <c r="D170" s="22"/>
      <c r="E170" s="26"/>
      <c r="F170" s="24"/>
      <c r="G170" s="26"/>
      <c r="H170" s="55"/>
      <c r="I170" s="24"/>
      <c r="J170" s="26"/>
      <c r="K170" s="22"/>
      <c r="L170" s="27"/>
      <c r="M170" s="26"/>
      <c r="N170" s="26"/>
      <c r="O170" s="26"/>
      <c r="P170" s="26"/>
      <c r="Q170" s="26"/>
      <c r="R170" s="23"/>
      <c r="S170" s="24"/>
      <c r="T170" s="27"/>
      <c r="U170" s="27"/>
      <c r="V170" s="23"/>
      <c r="W170" s="20"/>
      <c r="X170" s="21"/>
      <c r="Y170" s="49"/>
      <c r="Z170" s="48"/>
      <c r="AA170" s="24"/>
    </row>
    <row r="171" spans="1:27" x14ac:dyDescent="0.2">
      <c r="A171" s="35"/>
      <c r="B171" s="22"/>
      <c r="C171" s="26"/>
      <c r="D171" s="22"/>
      <c r="E171" s="26"/>
      <c r="F171" s="24"/>
      <c r="G171" s="26"/>
      <c r="H171" s="55"/>
      <c r="I171" s="24"/>
      <c r="J171" s="26"/>
      <c r="K171" s="22"/>
      <c r="L171" s="27"/>
      <c r="M171" s="26"/>
      <c r="N171" s="26"/>
      <c r="O171" s="26"/>
      <c r="P171" s="26"/>
      <c r="Q171" s="26"/>
      <c r="R171" s="23"/>
      <c r="S171" s="24"/>
      <c r="T171" s="27"/>
      <c r="U171" s="27"/>
      <c r="V171" s="23"/>
      <c r="W171" s="20"/>
      <c r="X171" s="21"/>
      <c r="Y171" s="49"/>
      <c r="Z171" s="48"/>
      <c r="AA171" s="24"/>
    </row>
    <row r="172" spans="1:27" x14ac:dyDescent="0.2">
      <c r="A172" s="35"/>
      <c r="B172" s="22"/>
      <c r="C172" s="26"/>
      <c r="D172" s="26"/>
      <c r="E172" s="26"/>
      <c r="F172" s="24"/>
      <c r="G172" s="26"/>
      <c r="H172" s="55"/>
      <c r="I172" s="24"/>
      <c r="J172" s="26"/>
      <c r="K172" s="22"/>
      <c r="L172" s="27"/>
      <c r="M172" s="26"/>
      <c r="N172" s="26"/>
      <c r="O172" s="26"/>
      <c r="P172" s="26"/>
      <c r="Q172" s="26"/>
      <c r="R172" s="23"/>
      <c r="S172" s="24"/>
      <c r="T172" s="27"/>
      <c r="U172" s="27"/>
      <c r="V172" s="23"/>
      <c r="W172" s="20"/>
      <c r="X172" s="21"/>
      <c r="Y172" s="49"/>
      <c r="Z172" s="48"/>
      <c r="AA172" s="24"/>
    </row>
    <row r="173" spans="1:27" x14ac:dyDescent="0.2">
      <c r="A173" s="35"/>
      <c r="B173" s="22"/>
      <c r="C173" s="26"/>
      <c r="D173" s="26"/>
      <c r="E173" s="26"/>
      <c r="F173" s="24"/>
      <c r="G173" s="26"/>
      <c r="H173" s="55"/>
      <c r="I173" s="24"/>
      <c r="J173" s="26"/>
      <c r="K173" s="22"/>
      <c r="L173" s="27"/>
      <c r="M173" s="26"/>
      <c r="N173" s="26"/>
      <c r="O173" s="26"/>
      <c r="P173" s="26"/>
      <c r="Q173" s="26"/>
      <c r="R173" s="23"/>
      <c r="S173" s="24"/>
      <c r="T173" s="27"/>
      <c r="U173" s="27"/>
      <c r="V173" s="23"/>
      <c r="W173" s="20"/>
      <c r="X173" s="21"/>
      <c r="Y173" s="49"/>
      <c r="Z173" s="48"/>
      <c r="AA173" s="24"/>
    </row>
    <row r="174" spans="1:27" x14ac:dyDescent="0.2">
      <c r="A174" s="35"/>
      <c r="B174" s="22"/>
      <c r="C174" s="26"/>
      <c r="D174" s="26"/>
      <c r="E174" s="26"/>
      <c r="F174" s="24"/>
      <c r="G174" s="26"/>
      <c r="H174" s="55"/>
      <c r="I174" s="24"/>
      <c r="J174" s="26"/>
      <c r="K174" s="22"/>
      <c r="L174" s="27"/>
      <c r="M174" s="26"/>
      <c r="N174" s="26"/>
      <c r="O174" s="26"/>
      <c r="P174" s="26"/>
      <c r="Q174" s="26"/>
      <c r="R174" s="23"/>
      <c r="S174" s="24"/>
      <c r="T174" s="27"/>
      <c r="U174" s="27"/>
      <c r="V174" s="23"/>
      <c r="W174" s="20"/>
      <c r="X174" s="21"/>
      <c r="Y174" s="49"/>
      <c r="Z174" s="48"/>
      <c r="AA174" s="24"/>
    </row>
    <row r="175" spans="1:27" x14ac:dyDescent="0.2">
      <c r="A175" s="35"/>
      <c r="B175" s="22"/>
      <c r="C175" s="26"/>
      <c r="D175" s="26"/>
      <c r="E175" s="26"/>
      <c r="F175" s="24"/>
      <c r="G175" s="24"/>
      <c r="H175" s="55"/>
      <c r="I175" s="24"/>
      <c r="J175" s="26"/>
      <c r="K175" s="22"/>
      <c r="L175" s="27"/>
      <c r="M175" s="26"/>
      <c r="N175" s="26"/>
      <c r="O175" s="26"/>
      <c r="P175" s="26"/>
      <c r="Q175" s="26"/>
      <c r="R175" s="23"/>
      <c r="S175" s="24"/>
      <c r="T175" s="27"/>
      <c r="U175" s="27"/>
      <c r="V175" s="23"/>
      <c r="W175" s="20"/>
      <c r="X175" s="21"/>
      <c r="Y175" s="49"/>
      <c r="Z175" s="48"/>
      <c r="AA175" s="24"/>
    </row>
    <row r="176" spans="1:27" x14ac:dyDescent="0.2">
      <c r="A176" s="35"/>
      <c r="B176" s="22"/>
      <c r="C176" s="26"/>
      <c r="D176" s="26"/>
      <c r="E176" s="26"/>
      <c r="F176" s="24"/>
      <c r="G176" s="24"/>
      <c r="H176" s="55"/>
      <c r="I176" s="24"/>
      <c r="J176" s="26"/>
      <c r="K176" s="22"/>
      <c r="L176" s="27"/>
      <c r="M176" s="26"/>
      <c r="N176" s="26"/>
      <c r="O176" s="26"/>
      <c r="P176" s="26"/>
      <c r="Q176" s="26"/>
      <c r="R176" s="23"/>
      <c r="S176" s="24"/>
      <c r="T176" s="27"/>
      <c r="U176" s="27"/>
      <c r="V176" s="23"/>
      <c r="W176" s="20"/>
      <c r="X176" s="21"/>
      <c r="Y176" s="49"/>
      <c r="Z176" s="48"/>
      <c r="AA176" s="24"/>
    </row>
    <row r="177" spans="1:27" x14ac:dyDescent="0.2">
      <c r="A177" s="35"/>
      <c r="B177" s="22"/>
      <c r="C177" s="26"/>
      <c r="D177" s="26"/>
      <c r="E177" s="26"/>
      <c r="F177" s="24"/>
      <c r="G177" s="24"/>
      <c r="H177" s="55"/>
      <c r="I177" s="24"/>
      <c r="J177" s="26"/>
      <c r="K177" s="22"/>
      <c r="L177" s="27"/>
      <c r="M177" s="26"/>
      <c r="N177" s="26"/>
      <c r="O177" s="26"/>
      <c r="P177" s="26"/>
      <c r="Q177" s="26"/>
      <c r="R177" s="23"/>
      <c r="S177" s="24"/>
      <c r="T177" s="27"/>
      <c r="U177" s="27"/>
      <c r="V177" s="23"/>
      <c r="W177" s="20"/>
      <c r="X177" s="21"/>
      <c r="Y177" s="49"/>
      <c r="Z177" s="48"/>
      <c r="AA177" s="24"/>
    </row>
    <row r="178" spans="1:27" x14ac:dyDescent="0.2">
      <c r="A178" s="35"/>
      <c r="B178" s="22"/>
      <c r="C178" s="26"/>
      <c r="D178" s="26"/>
      <c r="E178" s="26"/>
      <c r="F178" s="24"/>
      <c r="G178" s="24"/>
      <c r="H178" s="55"/>
      <c r="I178" s="24"/>
      <c r="J178" s="26"/>
      <c r="K178" s="22"/>
      <c r="L178" s="27"/>
      <c r="M178" s="26"/>
      <c r="N178" s="26"/>
      <c r="O178" s="26"/>
      <c r="P178" s="26"/>
      <c r="Q178" s="26"/>
      <c r="R178" s="23"/>
      <c r="S178" s="24"/>
      <c r="T178" s="27"/>
      <c r="U178" s="27"/>
      <c r="V178" s="23"/>
      <c r="W178" s="20"/>
      <c r="X178" s="21"/>
      <c r="Y178" s="49"/>
      <c r="Z178" s="48"/>
      <c r="AA178" s="24"/>
    </row>
    <row r="179" spans="1:27" x14ac:dyDescent="0.2">
      <c r="A179" s="35"/>
      <c r="B179" s="22"/>
      <c r="C179" s="26"/>
      <c r="D179" s="26"/>
      <c r="E179" s="26"/>
      <c r="F179" s="24"/>
      <c r="G179" s="24"/>
      <c r="H179" s="55"/>
      <c r="I179" s="24"/>
      <c r="J179" s="26"/>
      <c r="K179" s="22"/>
      <c r="L179" s="27"/>
      <c r="M179" s="26"/>
      <c r="N179" s="26"/>
      <c r="O179" s="26"/>
      <c r="P179" s="26"/>
      <c r="Q179" s="26"/>
      <c r="R179" s="23"/>
      <c r="S179" s="24"/>
      <c r="T179" s="27"/>
      <c r="U179" s="27"/>
      <c r="V179" s="23"/>
      <c r="W179" s="20"/>
      <c r="X179" s="21"/>
      <c r="Y179" s="49"/>
      <c r="Z179" s="48"/>
      <c r="AA179" s="24"/>
    </row>
    <row r="180" spans="1:27" x14ac:dyDescent="0.2">
      <c r="A180" s="35"/>
      <c r="B180" s="22"/>
      <c r="C180" s="26"/>
      <c r="D180" s="26"/>
      <c r="E180" s="26"/>
      <c r="F180" s="24"/>
      <c r="G180" s="24"/>
      <c r="H180" s="55"/>
      <c r="I180" s="24"/>
      <c r="J180" s="26"/>
      <c r="K180" s="22"/>
      <c r="L180" s="27"/>
      <c r="M180" s="26"/>
      <c r="N180" s="26"/>
      <c r="O180" s="26"/>
      <c r="P180" s="26"/>
      <c r="Q180" s="26"/>
      <c r="R180" s="23"/>
      <c r="S180" s="24"/>
      <c r="T180" s="27"/>
      <c r="U180" s="27"/>
      <c r="V180" s="23"/>
      <c r="W180" s="20"/>
      <c r="X180" s="21"/>
      <c r="Y180" s="49"/>
      <c r="Z180" s="48"/>
      <c r="AA180" s="24"/>
    </row>
    <row r="181" spans="1:27" x14ac:dyDescent="0.2">
      <c r="A181" s="35"/>
      <c r="B181" s="22"/>
      <c r="C181" s="26"/>
      <c r="D181" s="26"/>
      <c r="E181" s="26"/>
      <c r="F181" s="24"/>
      <c r="G181" s="24"/>
      <c r="H181" s="55"/>
      <c r="I181" s="24"/>
      <c r="J181" s="26"/>
      <c r="K181" s="22"/>
      <c r="L181" s="27"/>
      <c r="M181" s="26"/>
      <c r="N181" s="26"/>
      <c r="O181" s="26"/>
      <c r="P181" s="26"/>
      <c r="Q181" s="26"/>
      <c r="R181" s="23"/>
      <c r="S181" s="24"/>
      <c r="T181" s="27"/>
      <c r="U181" s="27"/>
      <c r="V181" s="23"/>
      <c r="W181" s="20"/>
      <c r="X181" s="21"/>
      <c r="Y181" s="49"/>
      <c r="Z181" s="48"/>
      <c r="AA181" s="24"/>
    </row>
    <row r="182" spans="1:27" x14ac:dyDescent="0.2">
      <c r="A182" s="35"/>
      <c r="B182" s="22"/>
      <c r="C182" s="26"/>
      <c r="D182" s="26"/>
      <c r="E182" s="26"/>
      <c r="F182" s="24"/>
      <c r="G182" s="24"/>
      <c r="H182" s="55"/>
      <c r="I182" s="24"/>
      <c r="J182" s="24"/>
      <c r="K182" s="26"/>
      <c r="L182" s="27"/>
      <c r="M182" s="26"/>
      <c r="N182" s="26"/>
      <c r="O182" s="26"/>
      <c r="P182" s="26"/>
      <c r="Q182" s="26"/>
      <c r="R182" s="26"/>
      <c r="S182" s="24"/>
      <c r="T182" s="27"/>
      <c r="U182" s="27"/>
      <c r="V182" s="23"/>
      <c r="W182" s="20"/>
      <c r="X182" s="21"/>
      <c r="Y182" s="49"/>
      <c r="Z182" s="48"/>
      <c r="AA182" s="24"/>
    </row>
    <row r="183" spans="1:27" x14ac:dyDescent="0.2">
      <c r="A183" s="35"/>
      <c r="B183" s="22"/>
      <c r="C183" s="26"/>
      <c r="D183" s="26"/>
      <c r="E183" s="26"/>
      <c r="F183" s="24"/>
      <c r="G183" s="24"/>
      <c r="H183" s="55"/>
      <c r="I183" s="24"/>
      <c r="J183" s="26"/>
      <c r="K183" s="22"/>
      <c r="L183" s="27"/>
      <c r="M183" s="26"/>
      <c r="N183" s="26"/>
      <c r="O183" s="26"/>
      <c r="P183" s="26"/>
      <c r="Q183" s="26"/>
      <c r="R183" s="26"/>
      <c r="S183" s="24"/>
      <c r="T183" s="27"/>
      <c r="U183" s="27"/>
      <c r="V183" s="23"/>
      <c r="W183" s="20"/>
      <c r="X183" s="21"/>
      <c r="Y183" s="49"/>
      <c r="Z183" s="48"/>
      <c r="AA183" s="24"/>
    </row>
    <row r="184" spans="1:27" x14ac:dyDescent="0.2">
      <c r="A184" s="35"/>
      <c r="B184" s="22"/>
      <c r="C184" s="26"/>
      <c r="D184" s="26"/>
      <c r="E184" s="26"/>
      <c r="F184" s="24"/>
      <c r="G184" s="24"/>
      <c r="H184" s="55"/>
      <c r="I184" s="24"/>
      <c r="J184" s="24"/>
      <c r="K184" s="26"/>
      <c r="L184" s="27"/>
      <c r="M184" s="26"/>
      <c r="N184" s="26"/>
      <c r="O184" s="26"/>
      <c r="P184" s="26"/>
      <c r="Q184" s="26"/>
      <c r="R184" s="26"/>
      <c r="S184" s="24"/>
      <c r="T184" s="27"/>
      <c r="U184" s="27"/>
      <c r="V184" s="23"/>
      <c r="W184" s="20"/>
      <c r="X184" s="21"/>
      <c r="Y184" s="49"/>
      <c r="Z184" s="48"/>
      <c r="AA184" s="24"/>
    </row>
    <row r="185" spans="1:27" x14ac:dyDescent="0.2">
      <c r="A185" s="35"/>
      <c r="B185" s="22"/>
      <c r="C185" s="26"/>
      <c r="D185" s="26"/>
      <c r="E185" s="26"/>
      <c r="F185" s="24"/>
      <c r="G185" s="24"/>
      <c r="H185" s="55"/>
      <c r="I185" s="24"/>
      <c r="J185" s="26"/>
      <c r="K185" s="22"/>
      <c r="L185" s="27"/>
      <c r="M185" s="26"/>
      <c r="N185" s="26"/>
      <c r="O185" s="26"/>
      <c r="P185" s="26"/>
      <c r="Q185" s="26"/>
      <c r="R185" s="23"/>
      <c r="S185" s="24"/>
      <c r="T185" s="27"/>
      <c r="U185" s="27"/>
      <c r="V185" s="23"/>
      <c r="W185" s="20"/>
      <c r="X185" s="21"/>
      <c r="Y185" s="49"/>
      <c r="Z185" s="48"/>
      <c r="AA185" s="24"/>
    </row>
    <row r="186" spans="1:27" x14ac:dyDescent="0.2">
      <c r="A186" s="58"/>
      <c r="B186" s="24"/>
      <c r="C186" s="24"/>
      <c r="D186" s="26"/>
      <c r="E186" s="26"/>
      <c r="F186" s="24"/>
      <c r="G186" s="26"/>
      <c r="H186" s="55"/>
      <c r="I186" s="24"/>
      <c r="J186" s="26"/>
      <c r="K186" s="22"/>
      <c r="L186" s="27"/>
      <c r="M186" s="26"/>
      <c r="N186" s="26"/>
      <c r="O186" s="26"/>
      <c r="P186" s="26"/>
      <c r="Q186" s="26"/>
      <c r="R186" s="23"/>
      <c r="S186" s="24"/>
      <c r="T186" s="27"/>
      <c r="U186" s="27"/>
      <c r="V186" s="23"/>
      <c r="W186" s="20"/>
      <c r="X186" s="21"/>
      <c r="Y186" s="49"/>
      <c r="Z186" s="48"/>
      <c r="AA186" s="24"/>
    </row>
    <row r="187" spans="1:27" x14ac:dyDescent="0.2">
      <c r="A187" s="58"/>
      <c r="B187" s="24"/>
      <c r="C187" s="24"/>
      <c r="D187" s="26"/>
      <c r="E187" s="26"/>
      <c r="F187" s="24"/>
      <c r="G187" s="26"/>
      <c r="H187" s="55"/>
      <c r="I187" s="24"/>
      <c r="J187" s="24"/>
      <c r="K187" s="24"/>
      <c r="L187" s="27"/>
      <c r="M187" s="27"/>
      <c r="N187" s="26"/>
      <c r="O187" s="26"/>
      <c r="P187" s="26"/>
      <c r="Q187" s="26"/>
      <c r="R187" s="23"/>
      <c r="S187" s="24"/>
      <c r="T187" s="27"/>
      <c r="U187" s="27"/>
      <c r="V187" s="23"/>
      <c r="W187" s="20"/>
      <c r="X187" s="21"/>
      <c r="Y187" s="49"/>
      <c r="Z187" s="48"/>
      <c r="AA187" s="24"/>
    </row>
    <row r="188" spans="1:27" x14ac:dyDescent="0.2">
      <c r="A188" s="58"/>
      <c r="B188" s="24"/>
      <c r="C188" s="26"/>
      <c r="D188" s="26"/>
      <c r="E188" s="26"/>
      <c r="F188" s="24"/>
      <c r="G188" s="26"/>
      <c r="H188" s="55"/>
      <c r="I188" s="24"/>
      <c r="J188" s="24"/>
      <c r="K188" s="22"/>
      <c r="L188" s="27"/>
      <c r="M188" s="27"/>
      <c r="N188" s="26"/>
      <c r="O188" s="26"/>
      <c r="P188" s="26"/>
      <c r="Q188" s="26"/>
      <c r="R188" s="27"/>
      <c r="S188" s="24"/>
      <c r="T188" s="27"/>
      <c r="U188" s="27"/>
      <c r="V188" s="23"/>
      <c r="W188" s="20"/>
      <c r="X188" s="21"/>
      <c r="Y188" s="49"/>
      <c r="Z188" s="48"/>
      <c r="AA188" s="24"/>
    </row>
    <row r="189" spans="1:27" x14ac:dyDescent="0.2">
      <c r="A189" s="58"/>
      <c r="B189" s="24"/>
      <c r="C189" s="26"/>
      <c r="D189" s="26"/>
      <c r="E189" s="26"/>
      <c r="F189" s="24"/>
      <c r="G189" s="26"/>
      <c r="H189" s="55"/>
      <c r="I189" s="24"/>
      <c r="J189" s="24"/>
      <c r="K189" s="22"/>
      <c r="L189" s="53"/>
      <c r="M189" s="53"/>
      <c r="N189" s="26"/>
      <c r="O189" s="26"/>
      <c r="P189" s="26"/>
      <c r="Q189" s="26"/>
      <c r="R189" s="53"/>
      <c r="S189" s="24"/>
      <c r="T189" s="27"/>
      <c r="U189" s="27"/>
      <c r="V189" s="23"/>
      <c r="W189" s="20"/>
      <c r="X189" s="21"/>
      <c r="Y189" s="49"/>
      <c r="Z189" s="48"/>
      <c r="AA189" s="24"/>
    </row>
    <row r="190" spans="1:27" x14ac:dyDescent="0.2">
      <c r="A190" s="58"/>
      <c r="B190" s="24"/>
      <c r="C190" s="26"/>
      <c r="D190" s="26"/>
      <c r="E190" s="26"/>
      <c r="F190" s="24"/>
      <c r="G190" s="24"/>
      <c r="H190" s="55"/>
      <c r="I190" s="24"/>
      <c r="J190" s="26"/>
      <c r="K190" s="22"/>
      <c r="L190" s="27"/>
      <c r="M190" s="26"/>
      <c r="N190" s="26"/>
      <c r="O190" s="26"/>
      <c r="P190" s="26"/>
      <c r="Q190" s="26"/>
      <c r="R190" s="23"/>
      <c r="S190" s="24"/>
      <c r="T190" s="27"/>
      <c r="U190" s="27"/>
      <c r="V190" s="23"/>
      <c r="W190" s="20"/>
      <c r="X190" s="21"/>
      <c r="Y190" s="49"/>
      <c r="Z190" s="48"/>
      <c r="AA190" s="24"/>
    </row>
    <row r="191" spans="1:27" x14ac:dyDescent="0.2">
      <c r="A191" s="35"/>
      <c r="B191" s="22"/>
      <c r="C191" s="26"/>
      <c r="D191" s="26"/>
      <c r="E191" s="26"/>
      <c r="F191" s="24"/>
      <c r="G191" s="24"/>
      <c r="H191" s="31"/>
      <c r="I191" s="24"/>
      <c r="J191" s="26"/>
      <c r="K191" s="22"/>
      <c r="L191" s="27"/>
      <c r="M191" s="26"/>
      <c r="N191" s="26"/>
      <c r="O191" s="26"/>
      <c r="P191" s="26"/>
      <c r="Q191" s="26"/>
      <c r="R191" s="23"/>
      <c r="S191" s="24"/>
      <c r="T191" s="27"/>
      <c r="U191" s="27"/>
      <c r="V191" s="27"/>
      <c r="W191" s="27"/>
      <c r="X191" s="34"/>
      <c r="Y191" s="33"/>
      <c r="Z191" s="28"/>
      <c r="AA191" s="24"/>
    </row>
    <row r="192" spans="1:27" x14ac:dyDescent="0.2">
      <c r="A192" s="35"/>
      <c r="B192" s="22"/>
      <c r="C192" s="26"/>
      <c r="D192" s="26"/>
      <c r="E192" s="26"/>
      <c r="F192" s="24"/>
      <c r="G192" s="24"/>
      <c r="H192" s="31"/>
      <c r="I192" s="24"/>
      <c r="J192" s="26"/>
      <c r="K192" s="22"/>
      <c r="L192" s="27"/>
      <c r="M192" s="26"/>
      <c r="N192" s="26"/>
      <c r="O192" s="26"/>
      <c r="P192" s="26"/>
      <c r="Q192" s="26"/>
      <c r="R192" s="23"/>
      <c r="S192" s="24"/>
      <c r="T192" s="27"/>
      <c r="U192" s="27"/>
      <c r="V192" s="27"/>
      <c r="W192" s="27"/>
      <c r="X192" s="34"/>
      <c r="Y192" s="33"/>
      <c r="Z192" s="28"/>
      <c r="AA192" s="24"/>
    </row>
    <row r="193" spans="1:27" x14ac:dyDescent="0.2">
      <c r="A193" s="35"/>
      <c r="B193" s="22"/>
      <c r="C193" s="26"/>
      <c r="D193" s="26"/>
      <c r="E193" s="26"/>
      <c r="F193" s="24"/>
      <c r="G193" s="24"/>
      <c r="H193" s="31"/>
      <c r="I193" s="24"/>
      <c r="J193" s="26"/>
      <c r="K193" s="22"/>
      <c r="L193" s="27"/>
      <c r="M193" s="26"/>
      <c r="N193" s="26"/>
      <c r="O193" s="26"/>
      <c r="P193" s="26"/>
      <c r="Q193" s="26"/>
      <c r="R193" s="23"/>
      <c r="S193" s="24"/>
      <c r="T193" s="27"/>
      <c r="U193" s="27"/>
      <c r="V193" s="27"/>
      <c r="W193" s="27"/>
      <c r="X193" s="34"/>
      <c r="Y193" s="33"/>
      <c r="Z193" s="28"/>
      <c r="AA193" s="24"/>
    </row>
    <row r="194" spans="1:27" x14ac:dyDescent="0.2">
      <c r="A194" s="35"/>
      <c r="B194" s="22"/>
      <c r="C194" s="26"/>
      <c r="D194" s="26"/>
      <c r="E194" s="26"/>
      <c r="F194" s="24"/>
      <c r="G194" s="24"/>
      <c r="H194" s="31"/>
      <c r="I194" s="24"/>
      <c r="J194" s="26"/>
      <c r="K194" s="22"/>
      <c r="L194" s="27"/>
      <c r="M194" s="26"/>
      <c r="N194" s="26"/>
      <c r="O194" s="26"/>
      <c r="P194" s="26"/>
      <c r="Q194" s="26"/>
      <c r="R194" s="23"/>
      <c r="S194" s="24"/>
      <c r="T194" s="27"/>
      <c r="U194" s="27"/>
      <c r="V194" s="27"/>
      <c r="W194" s="27"/>
      <c r="X194" s="34"/>
      <c r="Y194" s="33"/>
      <c r="Z194" s="28"/>
      <c r="AA194" s="24"/>
    </row>
    <row r="195" spans="1:27" x14ac:dyDescent="0.2">
      <c r="A195" s="35"/>
      <c r="B195" s="22"/>
      <c r="C195" s="26"/>
      <c r="D195" s="26"/>
      <c r="E195" s="26"/>
      <c r="F195" s="24"/>
      <c r="G195" s="24"/>
      <c r="H195" s="31"/>
      <c r="I195" s="24"/>
      <c r="J195" s="26"/>
      <c r="K195" s="22"/>
      <c r="L195" s="27"/>
      <c r="M195" s="26"/>
      <c r="N195" s="26"/>
      <c r="O195" s="26"/>
      <c r="P195" s="26"/>
      <c r="Q195" s="26"/>
      <c r="R195" s="23"/>
      <c r="S195" s="24"/>
      <c r="T195" s="27"/>
      <c r="U195" s="27"/>
      <c r="V195" s="27"/>
      <c r="W195" s="27"/>
      <c r="X195" s="34"/>
      <c r="Y195" s="33"/>
      <c r="Z195" s="28"/>
      <c r="AA195" s="24"/>
    </row>
    <row r="196" spans="1:27" x14ac:dyDescent="0.2">
      <c r="A196" s="35"/>
      <c r="B196" s="22"/>
      <c r="C196" s="26"/>
      <c r="D196" s="26"/>
      <c r="E196" s="26"/>
      <c r="F196" s="24"/>
      <c r="G196" s="24"/>
      <c r="H196" s="31"/>
      <c r="I196" s="24"/>
      <c r="J196" s="26"/>
      <c r="K196" s="22"/>
      <c r="L196" s="27"/>
      <c r="M196" s="26"/>
      <c r="N196" s="26"/>
      <c r="O196" s="26"/>
      <c r="P196" s="26"/>
      <c r="Q196" s="26"/>
      <c r="R196" s="23"/>
      <c r="S196" s="24"/>
      <c r="T196" s="27"/>
      <c r="U196" s="27"/>
      <c r="V196" s="27"/>
      <c r="W196" s="27"/>
      <c r="X196" s="34"/>
      <c r="Y196" s="33"/>
      <c r="Z196" s="28"/>
      <c r="AA196" s="24"/>
    </row>
    <row r="197" spans="1:27" x14ac:dyDescent="0.2">
      <c r="A197" s="35"/>
      <c r="B197" s="22"/>
      <c r="C197" s="26"/>
      <c r="D197" s="26"/>
      <c r="E197" s="26"/>
      <c r="F197" s="24"/>
      <c r="G197" s="24"/>
      <c r="H197" s="31"/>
      <c r="I197" s="24"/>
      <c r="J197" s="26"/>
      <c r="K197" s="22"/>
      <c r="L197" s="27"/>
      <c r="M197" s="26"/>
      <c r="N197" s="26"/>
      <c r="O197" s="26"/>
      <c r="P197" s="26"/>
      <c r="Q197" s="26"/>
      <c r="R197" s="23"/>
      <c r="S197" s="24"/>
      <c r="T197" s="27"/>
      <c r="U197" s="27"/>
      <c r="V197" s="27"/>
      <c r="W197" s="27"/>
      <c r="X197" s="34"/>
      <c r="Y197" s="33"/>
      <c r="Z197" s="28"/>
      <c r="AA197" s="24"/>
    </row>
    <row r="198" spans="1:27" x14ac:dyDescent="0.2">
      <c r="A198" s="35"/>
      <c r="B198" s="22"/>
      <c r="C198" s="26"/>
      <c r="D198" s="26"/>
      <c r="E198" s="26"/>
      <c r="F198" s="24"/>
      <c r="G198" s="24"/>
      <c r="H198" s="31"/>
      <c r="I198" s="24"/>
      <c r="J198" s="26"/>
      <c r="K198" s="22"/>
      <c r="L198" s="27"/>
      <c r="M198" s="26"/>
      <c r="N198" s="26"/>
      <c r="O198" s="26"/>
      <c r="P198" s="26"/>
      <c r="Q198" s="26"/>
      <c r="R198" s="23"/>
      <c r="S198" s="24"/>
      <c r="T198" s="27"/>
      <c r="U198" s="27"/>
      <c r="V198" s="27"/>
      <c r="W198" s="27"/>
      <c r="X198" s="34"/>
      <c r="Y198" s="33"/>
      <c r="Z198" s="28"/>
      <c r="AA198" s="24"/>
    </row>
    <row r="199" spans="1:27" x14ac:dyDescent="0.2">
      <c r="A199" s="35"/>
      <c r="B199" s="22"/>
      <c r="C199" s="26"/>
      <c r="D199" s="26"/>
      <c r="E199" s="26"/>
      <c r="F199" s="24"/>
      <c r="G199" s="24"/>
      <c r="H199" s="31"/>
      <c r="I199" s="24"/>
      <c r="J199" s="26"/>
      <c r="K199" s="22"/>
      <c r="L199" s="27"/>
      <c r="M199" s="26"/>
      <c r="N199" s="26"/>
      <c r="O199" s="26"/>
      <c r="P199" s="26"/>
      <c r="Q199" s="26"/>
      <c r="R199" s="23"/>
      <c r="S199" s="24"/>
      <c r="T199" s="27"/>
      <c r="U199" s="27"/>
      <c r="V199" s="27"/>
      <c r="W199" s="27"/>
      <c r="X199" s="34"/>
      <c r="Y199" s="33"/>
      <c r="Z199" s="28"/>
      <c r="AA199" s="24"/>
    </row>
    <row r="200" spans="1:27" x14ac:dyDescent="0.2">
      <c r="A200" s="35"/>
      <c r="B200" s="22"/>
      <c r="C200" s="26"/>
      <c r="D200" s="26"/>
      <c r="E200" s="26"/>
      <c r="F200" s="24"/>
      <c r="G200" s="24"/>
      <c r="H200" s="31"/>
      <c r="I200" s="24"/>
      <c r="J200" s="26"/>
      <c r="K200" s="22"/>
      <c r="L200" s="27"/>
      <c r="M200" s="26"/>
      <c r="N200" s="26"/>
      <c r="O200" s="26"/>
      <c r="P200" s="26"/>
      <c r="Q200" s="26"/>
      <c r="R200" s="23"/>
      <c r="S200" s="24"/>
      <c r="T200" s="27"/>
      <c r="U200" s="27"/>
      <c r="V200" s="27"/>
      <c r="W200" s="27"/>
      <c r="X200" s="34"/>
      <c r="Y200" s="33"/>
      <c r="Z200" s="28"/>
      <c r="AA200" s="24"/>
    </row>
    <row r="201" spans="1:27" x14ac:dyDescent="0.2">
      <c r="A201" s="35"/>
      <c r="B201" s="22"/>
      <c r="C201" s="26"/>
      <c r="D201" s="26"/>
      <c r="E201" s="26"/>
      <c r="F201" s="24"/>
      <c r="G201" s="24"/>
      <c r="H201" s="31"/>
      <c r="I201" s="24"/>
      <c r="J201" s="26"/>
      <c r="K201" s="22"/>
      <c r="L201" s="27"/>
      <c r="M201" s="26"/>
      <c r="N201" s="26"/>
      <c r="O201" s="26"/>
      <c r="P201" s="26"/>
      <c r="Q201" s="26"/>
      <c r="R201" s="23"/>
      <c r="S201" s="24"/>
      <c r="T201" s="27"/>
      <c r="U201" s="27"/>
      <c r="V201" s="27"/>
      <c r="W201" s="27"/>
      <c r="X201" s="34"/>
      <c r="Y201" s="33"/>
      <c r="Z201" s="28"/>
      <c r="AA201" s="24"/>
    </row>
    <row r="202" spans="1:27" x14ac:dyDescent="0.2">
      <c r="A202" s="35"/>
      <c r="B202" s="22"/>
      <c r="C202" s="26"/>
      <c r="D202" s="26"/>
      <c r="E202" s="26"/>
      <c r="F202" s="24"/>
      <c r="G202" s="24"/>
      <c r="H202" s="31"/>
      <c r="I202" s="24"/>
      <c r="J202" s="26"/>
      <c r="K202" s="22"/>
      <c r="L202" s="27"/>
      <c r="M202" s="26"/>
      <c r="N202" s="26"/>
      <c r="O202" s="26"/>
      <c r="P202" s="26"/>
      <c r="Q202" s="26"/>
      <c r="R202" s="23"/>
      <c r="S202" s="24"/>
      <c r="T202" s="27"/>
      <c r="U202" s="27"/>
      <c r="V202" s="27"/>
      <c r="W202" s="27"/>
      <c r="X202" s="34"/>
      <c r="Y202" s="33"/>
      <c r="Z202" s="28"/>
      <c r="AA202" s="24"/>
    </row>
    <row r="203" spans="1:27" x14ac:dyDescent="0.2">
      <c r="A203" s="35"/>
      <c r="B203" s="22"/>
      <c r="C203" s="26"/>
      <c r="D203" s="26"/>
      <c r="E203" s="26"/>
      <c r="F203" s="24"/>
      <c r="G203" s="24"/>
      <c r="H203" s="31"/>
      <c r="I203" s="24"/>
      <c r="J203" s="26"/>
      <c r="K203" s="22"/>
      <c r="L203" s="27"/>
      <c r="M203" s="26"/>
      <c r="N203" s="26"/>
      <c r="O203" s="26"/>
      <c r="P203" s="26"/>
      <c r="Q203" s="26"/>
      <c r="R203" s="23"/>
      <c r="S203" s="24"/>
      <c r="T203" s="27"/>
      <c r="U203" s="27"/>
      <c r="V203" s="27"/>
      <c r="W203" s="27"/>
      <c r="X203" s="34"/>
      <c r="Y203" s="33"/>
      <c r="Z203" s="28"/>
      <c r="AA203" s="24"/>
    </row>
    <row r="204" spans="1:27" x14ac:dyDescent="0.2">
      <c r="A204" s="35"/>
      <c r="B204" s="22"/>
      <c r="C204" s="26"/>
      <c r="D204" s="26"/>
      <c r="E204" s="26"/>
      <c r="F204" s="24"/>
      <c r="G204" s="24"/>
      <c r="H204" s="31"/>
      <c r="I204" s="24"/>
      <c r="J204" s="26"/>
      <c r="K204" s="22"/>
      <c r="L204" s="27"/>
      <c r="M204" s="26"/>
      <c r="N204" s="26"/>
      <c r="O204" s="26"/>
      <c r="P204" s="26"/>
      <c r="Q204" s="26"/>
      <c r="R204" s="23"/>
      <c r="S204" s="24"/>
      <c r="T204" s="27"/>
      <c r="U204" s="27"/>
      <c r="V204" s="27"/>
      <c r="W204" s="27"/>
      <c r="X204" s="34"/>
      <c r="Y204" s="33"/>
      <c r="Z204" s="28"/>
      <c r="AA204" s="24"/>
    </row>
    <row r="205" spans="1:27" x14ac:dyDescent="0.2">
      <c r="A205" s="35"/>
      <c r="B205" s="22"/>
      <c r="C205" s="26"/>
      <c r="D205" s="26"/>
      <c r="E205" s="26"/>
      <c r="F205" s="24"/>
      <c r="G205" s="24"/>
      <c r="H205" s="31"/>
      <c r="I205" s="24"/>
      <c r="J205" s="26"/>
      <c r="K205" s="22"/>
      <c r="L205" s="27"/>
      <c r="M205" s="26"/>
      <c r="N205" s="26"/>
      <c r="O205" s="26"/>
      <c r="P205" s="26"/>
      <c r="Q205" s="26"/>
      <c r="R205" s="23"/>
      <c r="S205" s="24"/>
      <c r="T205" s="27"/>
      <c r="U205" s="27"/>
      <c r="V205" s="27"/>
      <c r="W205" s="27"/>
      <c r="X205" s="34"/>
      <c r="Y205" s="33"/>
      <c r="Z205" s="28"/>
      <c r="AA205" s="24"/>
    </row>
    <row r="206" spans="1:27" x14ac:dyDescent="0.2">
      <c r="A206" s="35"/>
      <c r="B206" s="22"/>
      <c r="C206" s="26"/>
      <c r="D206" s="26"/>
      <c r="E206" s="26"/>
      <c r="F206" s="24"/>
      <c r="G206" s="24"/>
      <c r="H206" s="31"/>
      <c r="I206" s="24"/>
      <c r="J206" s="26"/>
      <c r="K206" s="22"/>
      <c r="L206" s="27"/>
      <c r="M206" s="26"/>
      <c r="N206" s="26"/>
      <c r="O206" s="26"/>
      <c r="P206" s="26"/>
      <c r="Q206" s="26"/>
      <c r="R206" s="23"/>
      <c r="S206" s="24"/>
      <c r="T206" s="27"/>
      <c r="U206" s="27"/>
      <c r="V206" s="27"/>
      <c r="W206" s="27"/>
      <c r="X206" s="34"/>
      <c r="Y206" s="33"/>
      <c r="Z206" s="28"/>
      <c r="AA206" s="24"/>
    </row>
    <row r="207" spans="1:27" x14ac:dyDescent="0.2">
      <c r="A207" s="35"/>
      <c r="B207" s="22"/>
      <c r="C207" s="26"/>
      <c r="D207" s="26"/>
      <c r="E207" s="26"/>
      <c r="F207" s="24"/>
      <c r="G207" s="24"/>
      <c r="H207" s="31"/>
      <c r="I207" s="24"/>
      <c r="J207" s="26"/>
      <c r="K207" s="22"/>
      <c r="L207" s="27"/>
      <c r="M207" s="26"/>
      <c r="N207" s="26"/>
      <c r="O207" s="26"/>
      <c r="P207" s="26"/>
      <c r="Q207" s="26"/>
      <c r="R207" s="23"/>
      <c r="S207" s="24"/>
      <c r="T207" s="27"/>
      <c r="U207" s="27"/>
      <c r="V207" s="27"/>
      <c r="W207" s="27"/>
      <c r="X207" s="34"/>
      <c r="Y207" s="33"/>
      <c r="Z207" s="28"/>
      <c r="AA207" s="24"/>
    </row>
    <row r="208" spans="1:27" x14ac:dyDescent="0.2">
      <c r="A208" s="35"/>
      <c r="B208" s="22"/>
      <c r="C208" s="26"/>
      <c r="D208" s="26"/>
      <c r="E208" s="26"/>
      <c r="F208" s="24"/>
      <c r="G208" s="24"/>
      <c r="H208" s="31"/>
      <c r="I208" s="24"/>
      <c r="J208" s="26"/>
      <c r="K208" s="22"/>
      <c r="L208" s="27"/>
      <c r="M208" s="26"/>
      <c r="N208" s="26"/>
      <c r="O208" s="26"/>
      <c r="P208" s="26"/>
      <c r="Q208" s="26"/>
      <c r="R208" s="23"/>
      <c r="S208" s="24"/>
      <c r="T208" s="27"/>
      <c r="U208" s="27"/>
      <c r="V208" s="27"/>
      <c r="W208" s="27"/>
      <c r="X208" s="34"/>
      <c r="Y208" s="33"/>
      <c r="Z208" s="28"/>
      <c r="AA208" s="24"/>
    </row>
    <row r="209" spans="1:27" x14ac:dyDescent="0.2">
      <c r="A209" s="35"/>
      <c r="B209" s="22"/>
      <c r="C209" s="26"/>
      <c r="D209" s="26"/>
      <c r="E209" s="26"/>
      <c r="F209" s="24"/>
      <c r="G209" s="24"/>
      <c r="H209" s="31"/>
      <c r="I209" s="24"/>
      <c r="J209" s="26"/>
      <c r="K209" s="22"/>
      <c r="L209" s="27"/>
      <c r="M209" s="26"/>
      <c r="N209" s="26"/>
      <c r="O209" s="26"/>
      <c r="P209" s="26"/>
      <c r="Q209" s="26"/>
      <c r="R209" s="23"/>
      <c r="S209" s="24"/>
      <c r="T209" s="27"/>
      <c r="U209" s="27"/>
      <c r="V209" s="27"/>
      <c r="W209" s="27"/>
      <c r="X209" s="34"/>
      <c r="Y209" s="33"/>
      <c r="Z209" s="28"/>
      <c r="AA209" s="24"/>
    </row>
    <row r="210" spans="1:27" x14ac:dyDescent="0.2">
      <c r="A210" s="35"/>
      <c r="B210" s="22"/>
      <c r="C210" s="26"/>
      <c r="D210" s="26"/>
      <c r="E210" s="26"/>
      <c r="F210" s="24"/>
      <c r="G210" s="24"/>
      <c r="H210" s="31"/>
      <c r="I210" s="24"/>
      <c r="J210" s="26"/>
      <c r="K210" s="22"/>
      <c r="L210" s="27"/>
      <c r="M210" s="26"/>
      <c r="N210" s="26"/>
      <c r="O210" s="26"/>
      <c r="P210" s="26"/>
      <c r="Q210" s="26"/>
      <c r="R210" s="23"/>
      <c r="S210" s="24"/>
      <c r="T210" s="27"/>
      <c r="U210" s="27"/>
      <c r="V210" s="27"/>
      <c r="W210" s="27"/>
      <c r="X210" s="34"/>
      <c r="Y210" s="33"/>
      <c r="Z210" s="28"/>
      <c r="AA210" s="24"/>
    </row>
    <row r="211" spans="1:27" x14ac:dyDescent="0.2">
      <c r="A211" s="35"/>
      <c r="B211" s="22"/>
      <c r="C211" s="26"/>
      <c r="D211" s="26"/>
      <c r="E211" s="26"/>
      <c r="F211" s="24"/>
      <c r="G211" s="24"/>
      <c r="H211" s="31"/>
      <c r="I211" s="24"/>
      <c r="J211" s="26"/>
      <c r="K211" s="22"/>
      <c r="L211" s="27"/>
      <c r="M211" s="27"/>
      <c r="N211" s="27"/>
      <c r="O211" s="27"/>
      <c r="P211" s="27"/>
      <c r="Q211" s="27"/>
      <c r="R211" s="23"/>
      <c r="S211" s="24"/>
      <c r="T211" s="27"/>
      <c r="U211" s="27"/>
      <c r="V211" s="27"/>
      <c r="W211" s="27"/>
      <c r="X211" s="34"/>
      <c r="Y211" s="33"/>
      <c r="Z211" s="28"/>
      <c r="AA211" s="24"/>
    </row>
    <row r="212" spans="1:27" x14ac:dyDescent="0.2">
      <c r="A212" s="35"/>
      <c r="B212" s="22"/>
      <c r="C212" s="26"/>
      <c r="D212" s="26"/>
      <c r="E212" s="26"/>
      <c r="F212" s="24"/>
      <c r="G212" s="24"/>
      <c r="H212" s="31"/>
      <c r="I212" s="24"/>
      <c r="J212" s="26"/>
      <c r="K212" s="22"/>
      <c r="L212" s="27"/>
      <c r="M212" s="27"/>
      <c r="N212" s="27"/>
      <c r="O212" s="27"/>
      <c r="P212" s="27"/>
      <c r="Q212" s="27"/>
      <c r="R212" s="23"/>
      <c r="S212" s="24"/>
      <c r="T212" s="27"/>
      <c r="U212" s="27"/>
      <c r="V212" s="27"/>
      <c r="W212" s="27"/>
      <c r="X212" s="34"/>
      <c r="Y212" s="33"/>
      <c r="Z212" s="28"/>
      <c r="AA212" s="24"/>
    </row>
    <row r="213" spans="1:27" x14ac:dyDescent="0.2">
      <c r="A213" s="35"/>
      <c r="B213" s="22"/>
      <c r="C213" s="26"/>
      <c r="D213" s="26"/>
      <c r="E213" s="26"/>
      <c r="F213" s="24"/>
      <c r="G213" s="24"/>
      <c r="H213" s="31"/>
      <c r="I213" s="24"/>
      <c r="J213" s="26"/>
      <c r="K213" s="22"/>
      <c r="L213" s="27"/>
      <c r="M213" s="27"/>
      <c r="N213" s="27"/>
      <c r="O213" s="27"/>
      <c r="P213" s="27"/>
      <c r="Q213" s="27"/>
      <c r="R213" s="23"/>
      <c r="S213" s="24"/>
      <c r="T213" s="27"/>
      <c r="U213" s="27"/>
      <c r="V213" s="27"/>
      <c r="W213" s="27"/>
      <c r="X213" s="34"/>
      <c r="Y213" s="33"/>
      <c r="Z213" s="28"/>
      <c r="AA213" s="24"/>
    </row>
    <row r="214" spans="1:27" x14ac:dyDescent="0.2">
      <c r="A214" s="35"/>
      <c r="B214" s="22"/>
      <c r="C214" s="26"/>
      <c r="D214" s="26"/>
      <c r="E214" s="26"/>
      <c r="F214" s="24"/>
      <c r="G214" s="24"/>
      <c r="H214" s="31"/>
      <c r="I214" s="24"/>
      <c r="J214" s="26"/>
      <c r="K214" s="22"/>
      <c r="L214" s="27"/>
      <c r="M214" s="27"/>
      <c r="N214" s="27"/>
      <c r="O214" s="27"/>
      <c r="P214" s="27"/>
      <c r="Q214" s="27"/>
      <c r="R214" s="23"/>
      <c r="S214" s="24"/>
      <c r="T214" s="27"/>
      <c r="U214" s="27"/>
      <c r="V214" s="27"/>
      <c r="W214" s="27"/>
      <c r="X214" s="34"/>
      <c r="Y214" s="33"/>
      <c r="Z214" s="28"/>
      <c r="AA214" s="24"/>
    </row>
    <row r="215" spans="1:27" x14ac:dyDescent="0.2">
      <c r="A215" s="35"/>
      <c r="B215" s="22"/>
      <c r="C215" s="26"/>
      <c r="D215" s="26"/>
      <c r="E215" s="26"/>
      <c r="F215" s="24"/>
      <c r="G215" s="24"/>
      <c r="H215" s="31"/>
      <c r="I215" s="24"/>
      <c r="J215" s="26"/>
      <c r="K215" s="22"/>
      <c r="L215" s="27"/>
      <c r="M215" s="27"/>
      <c r="N215" s="27"/>
      <c r="O215" s="27"/>
      <c r="P215" s="27"/>
      <c r="Q215" s="27"/>
      <c r="R215" s="23"/>
      <c r="S215" s="24"/>
      <c r="T215" s="27"/>
      <c r="U215" s="27"/>
      <c r="V215" s="27"/>
      <c r="W215" s="27"/>
      <c r="X215" s="34"/>
      <c r="Y215" s="33"/>
      <c r="Z215" s="28"/>
      <c r="AA215" s="24"/>
    </row>
    <row r="216" spans="1:27" x14ac:dyDescent="0.2">
      <c r="A216" s="35"/>
      <c r="B216" s="22"/>
      <c r="C216" s="26"/>
      <c r="D216" s="26"/>
      <c r="E216" s="26"/>
      <c r="F216" s="24"/>
      <c r="G216" s="24"/>
      <c r="H216" s="31"/>
      <c r="I216" s="24"/>
      <c r="J216" s="26"/>
      <c r="K216" s="22"/>
      <c r="L216" s="27"/>
      <c r="M216" s="27"/>
      <c r="N216" s="27"/>
      <c r="O216" s="27"/>
      <c r="P216" s="27"/>
      <c r="Q216" s="27"/>
      <c r="R216" s="23"/>
      <c r="S216" s="24"/>
      <c r="T216" s="27"/>
      <c r="U216" s="27"/>
      <c r="V216" s="27"/>
      <c r="W216" s="27"/>
      <c r="X216" s="34"/>
      <c r="Y216" s="33"/>
      <c r="Z216" s="28"/>
      <c r="AA216" s="24"/>
    </row>
    <row r="217" spans="1:27" x14ac:dyDescent="0.2">
      <c r="A217" s="35"/>
      <c r="B217" s="22"/>
      <c r="C217" s="26"/>
      <c r="D217" s="26"/>
      <c r="E217" s="26"/>
      <c r="F217" s="24"/>
      <c r="G217" s="24"/>
      <c r="H217" s="31"/>
      <c r="I217" s="24"/>
      <c r="J217" s="26"/>
      <c r="K217" s="22"/>
      <c r="L217" s="27"/>
      <c r="M217" s="27"/>
      <c r="N217" s="27"/>
      <c r="O217" s="27"/>
      <c r="P217" s="27"/>
      <c r="Q217" s="27"/>
      <c r="R217" s="23"/>
      <c r="S217" s="24"/>
      <c r="T217" s="27"/>
      <c r="U217" s="27"/>
      <c r="V217" s="27"/>
      <c r="W217" s="27"/>
      <c r="X217" s="34"/>
      <c r="Y217" s="33"/>
      <c r="Z217" s="28"/>
      <c r="AA217" s="24"/>
    </row>
    <row r="218" spans="1:27" x14ac:dyDescent="0.2">
      <c r="A218" s="35"/>
      <c r="B218" s="22"/>
      <c r="C218" s="26"/>
      <c r="D218" s="26"/>
      <c r="E218" s="26"/>
      <c r="F218" s="24"/>
      <c r="G218" s="24"/>
      <c r="H218" s="31"/>
      <c r="I218" s="24"/>
      <c r="J218" s="26"/>
      <c r="K218" s="22"/>
      <c r="L218" s="27"/>
      <c r="M218" s="27"/>
      <c r="N218" s="27"/>
      <c r="O218" s="27"/>
      <c r="P218" s="27"/>
      <c r="Q218" s="27"/>
      <c r="R218" s="23"/>
      <c r="S218" s="24"/>
      <c r="T218" s="27"/>
      <c r="U218" s="27"/>
      <c r="V218" s="27"/>
      <c r="W218" s="27"/>
      <c r="X218" s="34"/>
      <c r="Y218" s="33"/>
      <c r="Z218" s="28"/>
      <c r="AA218" s="24"/>
    </row>
    <row r="219" spans="1:27" x14ac:dyDescent="0.2">
      <c r="A219" s="35"/>
      <c r="B219" s="22"/>
      <c r="C219" s="26"/>
      <c r="D219" s="26"/>
      <c r="E219" s="26"/>
      <c r="F219" s="24"/>
      <c r="G219" s="24"/>
      <c r="H219" s="31"/>
      <c r="I219" s="24"/>
      <c r="J219" s="26"/>
      <c r="K219" s="22"/>
      <c r="L219" s="27"/>
      <c r="M219" s="27"/>
      <c r="N219" s="27"/>
      <c r="O219" s="27"/>
      <c r="P219" s="27"/>
      <c r="Q219" s="27"/>
      <c r="R219" s="23"/>
      <c r="S219" s="24"/>
      <c r="T219" s="27"/>
      <c r="U219" s="27"/>
      <c r="V219" s="27"/>
      <c r="W219" s="27"/>
      <c r="X219" s="34"/>
      <c r="Y219" s="33"/>
      <c r="Z219" s="28"/>
      <c r="AA219" s="24"/>
    </row>
    <row r="220" spans="1:27" x14ac:dyDescent="0.2">
      <c r="A220" s="35"/>
      <c r="B220" s="22"/>
      <c r="C220" s="26"/>
      <c r="D220" s="26"/>
      <c r="E220" s="26"/>
      <c r="F220" s="24"/>
      <c r="G220" s="24"/>
      <c r="H220" s="31"/>
      <c r="I220" s="24"/>
      <c r="J220" s="26"/>
      <c r="K220" s="22"/>
      <c r="L220" s="27"/>
      <c r="M220" s="27"/>
      <c r="N220" s="27"/>
      <c r="O220" s="27"/>
      <c r="P220" s="27"/>
      <c r="Q220" s="27"/>
      <c r="R220" s="23"/>
      <c r="S220" s="24"/>
      <c r="T220" s="27"/>
      <c r="U220" s="27"/>
      <c r="V220" s="27"/>
      <c r="W220" s="27"/>
      <c r="X220" s="34"/>
      <c r="Y220" s="33"/>
      <c r="Z220" s="28"/>
      <c r="AA220" s="24"/>
    </row>
    <row r="221" spans="1:27" x14ac:dyDescent="0.2">
      <c r="A221" s="35"/>
      <c r="B221" s="22"/>
      <c r="C221" s="26"/>
      <c r="D221" s="26"/>
      <c r="E221" s="26"/>
      <c r="F221" s="24"/>
      <c r="G221" s="24"/>
      <c r="H221" s="31"/>
      <c r="I221" s="24"/>
      <c r="J221" s="26"/>
      <c r="K221" s="22"/>
      <c r="L221" s="27"/>
      <c r="M221" s="27"/>
      <c r="N221" s="27"/>
      <c r="O221" s="27"/>
      <c r="P221" s="27"/>
      <c r="Q221" s="27"/>
      <c r="R221" s="23"/>
      <c r="S221" s="24"/>
      <c r="T221" s="27"/>
      <c r="U221" s="27"/>
      <c r="V221" s="27"/>
      <c r="W221" s="27"/>
      <c r="X221" s="34"/>
      <c r="Y221" s="33"/>
      <c r="Z221" s="28"/>
      <c r="AA221" s="24"/>
    </row>
    <row r="222" spans="1:27" x14ac:dyDescent="0.2">
      <c r="A222" s="35"/>
      <c r="B222" s="22"/>
      <c r="C222" s="26"/>
      <c r="D222" s="26"/>
      <c r="E222" s="26"/>
      <c r="F222" s="24"/>
      <c r="G222" s="24"/>
      <c r="H222" s="31"/>
      <c r="I222" s="24"/>
      <c r="J222" s="26"/>
      <c r="K222" s="22"/>
      <c r="L222" s="27"/>
      <c r="M222" s="27"/>
      <c r="N222" s="27"/>
      <c r="O222" s="27"/>
      <c r="P222" s="27"/>
      <c r="Q222" s="27"/>
      <c r="R222" s="23"/>
      <c r="S222" s="24"/>
      <c r="T222" s="27"/>
      <c r="U222" s="27"/>
      <c r="V222" s="27"/>
      <c r="W222" s="27"/>
      <c r="X222" s="34"/>
      <c r="Y222" s="33"/>
      <c r="Z222" s="28"/>
      <c r="AA222" s="24"/>
    </row>
    <row r="223" spans="1:27" x14ac:dyDescent="0.2">
      <c r="A223" s="35"/>
      <c r="B223" s="22"/>
      <c r="C223" s="26"/>
      <c r="D223" s="26"/>
      <c r="E223" s="26"/>
      <c r="F223" s="24"/>
      <c r="G223" s="24"/>
      <c r="H223" s="31"/>
      <c r="I223" s="24"/>
      <c r="J223" s="26"/>
      <c r="K223" s="22"/>
      <c r="L223" s="27"/>
      <c r="M223" s="27"/>
      <c r="N223" s="27"/>
      <c r="O223" s="27"/>
      <c r="P223" s="27"/>
      <c r="Q223" s="27"/>
      <c r="R223" s="23"/>
      <c r="S223" s="24"/>
      <c r="T223" s="27"/>
      <c r="U223" s="27"/>
      <c r="V223" s="27"/>
      <c r="W223" s="27"/>
      <c r="X223" s="34"/>
      <c r="Y223" s="33"/>
      <c r="Z223" s="28"/>
      <c r="AA223" s="24"/>
    </row>
    <row r="224" spans="1:27" x14ac:dyDescent="0.2">
      <c r="A224" s="35"/>
      <c r="B224" s="22"/>
      <c r="C224" s="26"/>
      <c r="D224" s="26"/>
      <c r="E224" s="26"/>
      <c r="F224" s="24"/>
      <c r="G224" s="24"/>
      <c r="H224" s="31"/>
      <c r="I224" s="24"/>
      <c r="J224" s="26"/>
      <c r="K224" s="22"/>
      <c r="L224" s="27"/>
      <c r="M224" s="27"/>
      <c r="N224" s="27"/>
      <c r="O224" s="27"/>
      <c r="P224" s="27"/>
      <c r="Q224" s="27"/>
      <c r="R224" s="23"/>
      <c r="S224" s="24"/>
      <c r="T224" s="27"/>
      <c r="U224" s="27"/>
      <c r="V224" s="27"/>
      <c r="W224" s="27"/>
      <c r="X224" s="34"/>
      <c r="Y224" s="33"/>
      <c r="Z224" s="28"/>
      <c r="AA224" s="24"/>
    </row>
    <row r="225" spans="1:27" x14ac:dyDescent="0.2">
      <c r="A225" s="35"/>
      <c r="B225" s="22"/>
      <c r="C225" s="26"/>
      <c r="D225" s="26"/>
      <c r="E225" s="26"/>
      <c r="F225" s="24"/>
      <c r="G225" s="24"/>
      <c r="H225" s="31"/>
      <c r="I225" s="24"/>
      <c r="J225" s="26"/>
      <c r="K225" s="22"/>
      <c r="L225" s="27"/>
      <c r="M225" s="27"/>
      <c r="N225" s="27"/>
      <c r="O225" s="27"/>
      <c r="P225" s="27"/>
      <c r="Q225" s="27"/>
      <c r="R225" s="23"/>
      <c r="S225" s="24"/>
      <c r="T225" s="27"/>
      <c r="U225" s="27"/>
      <c r="V225" s="27"/>
      <c r="W225" s="27"/>
      <c r="X225" s="34"/>
      <c r="Y225" s="33"/>
      <c r="Z225" s="28"/>
      <c r="AA225" s="24"/>
    </row>
    <row r="226" spans="1:27" x14ac:dyDescent="0.2">
      <c r="A226" s="35"/>
      <c r="B226" s="22"/>
      <c r="C226" s="26"/>
      <c r="D226" s="26"/>
      <c r="E226" s="26"/>
      <c r="F226" s="24"/>
      <c r="G226" s="24"/>
      <c r="H226" s="31"/>
      <c r="I226" s="24"/>
      <c r="J226" s="26"/>
      <c r="K226" s="22"/>
      <c r="L226" s="27"/>
      <c r="M226" s="27"/>
      <c r="N226" s="27"/>
      <c r="O226" s="27"/>
      <c r="P226" s="27"/>
      <c r="Q226" s="27"/>
      <c r="R226" s="23"/>
      <c r="S226" s="24"/>
      <c r="T226" s="27"/>
      <c r="U226" s="27"/>
      <c r="V226" s="27"/>
      <c r="W226" s="27"/>
      <c r="X226" s="34"/>
      <c r="Y226" s="33"/>
      <c r="Z226" s="28"/>
      <c r="AA226" s="24"/>
    </row>
    <row r="227" spans="1:27" x14ac:dyDescent="0.2">
      <c r="A227" s="35"/>
      <c r="B227" s="22"/>
      <c r="C227" s="26"/>
      <c r="D227" s="26"/>
      <c r="E227" s="26"/>
      <c r="F227" s="24"/>
      <c r="G227" s="24"/>
      <c r="H227" s="31"/>
      <c r="I227" s="24"/>
      <c r="J227" s="26"/>
      <c r="K227" s="22"/>
      <c r="L227" s="27"/>
      <c r="M227" s="27"/>
      <c r="N227" s="27"/>
      <c r="O227" s="27"/>
      <c r="P227" s="27"/>
      <c r="Q227" s="27"/>
      <c r="R227" s="23"/>
      <c r="S227" s="24"/>
      <c r="T227" s="27"/>
      <c r="U227" s="27"/>
      <c r="V227" s="27"/>
      <c r="W227" s="27"/>
      <c r="X227" s="34"/>
      <c r="Y227" s="33"/>
      <c r="Z227" s="28"/>
      <c r="AA227" s="24"/>
    </row>
    <row r="228" spans="1:27" x14ac:dyDescent="0.2">
      <c r="A228" s="35"/>
      <c r="B228" s="22"/>
      <c r="C228" s="26"/>
      <c r="D228" s="26"/>
      <c r="E228" s="26"/>
      <c r="F228" s="24"/>
      <c r="G228" s="24"/>
      <c r="H228" s="31"/>
      <c r="I228" s="24"/>
      <c r="J228" s="26"/>
      <c r="K228" s="22"/>
      <c r="L228" s="27"/>
      <c r="M228" s="27"/>
      <c r="N228" s="27"/>
      <c r="O228" s="27"/>
      <c r="P228" s="27"/>
      <c r="Q228" s="27"/>
      <c r="R228" s="23"/>
      <c r="S228" s="24"/>
      <c r="T228" s="27"/>
      <c r="U228" s="27"/>
      <c r="V228" s="27"/>
      <c r="W228" s="27"/>
      <c r="X228" s="34"/>
      <c r="Y228" s="33"/>
      <c r="Z228" s="28"/>
      <c r="AA228" s="24"/>
    </row>
    <row r="229" spans="1:27" x14ac:dyDescent="0.2">
      <c r="A229" s="35"/>
      <c r="B229" s="22"/>
      <c r="C229" s="26"/>
      <c r="D229" s="26"/>
      <c r="E229" s="26"/>
      <c r="F229" s="24"/>
      <c r="G229" s="24"/>
      <c r="H229" s="31"/>
      <c r="I229" s="24"/>
      <c r="J229" s="26"/>
      <c r="K229" s="22"/>
      <c r="L229" s="27"/>
      <c r="M229" s="27"/>
      <c r="N229" s="27"/>
      <c r="O229" s="27"/>
      <c r="P229" s="27"/>
      <c r="Q229" s="27"/>
      <c r="R229" s="23"/>
      <c r="S229" s="24"/>
      <c r="T229" s="27"/>
      <c r="U229" s="27"/>
      <c r="V229" s="27"/>
      <c r="W229" s="27"/>
      <c r="X229" s="34"/>
      <c r="Y229" s="33"/>
      <c r="Z229" s="28"/>
      <c r="AA229" s="24"/>
    </row>
    <row r="230" spans="1:27" x14ac:dyDescent="0.2">
      <c r="A230" s="35"/>
      <c r="B230" s="22"/>
      <c r="C230" s="26"/>
      <c r="D230" s="26"/>
      <c r="E230" s="26"/>
      <c r="F230" s="24"/>
      <c r="G230" s="24"/>
      <c r="H230" s="31"/>
      <c r="I230" s="24"/>
      <c r="J230" s="26"/>
      <c r="K230" s="22"/>
      <c r="L230" s="27"/>
      <c r="M230" s="27"/>
      <c r="N230" s="27"/>
      <c r="O230" s="27"/>
      <c r="P230" s="27"/>
      <c r="Q230" s="27"/>
      <c r="R230" s="23"/>
      <c r="S230" s="24"/>
      <c r="T230" s="27"/>
      <c r="U230" s="27"/>
      <c r="V230" s="27"/>
      <c r="W230" s="27"/>
      <c r="X230" s="34"/>
      <c r="Y230" s="33"/>
      <c r="Z230" s="28"/>
      <c r="AA230" s="24"/>
    </row>
    <row r="231" spans="1:27" x14ac:dyDescent="0.2">
      <c r="A231" s="35"/>
      <c r="B231" s="22"/>
      <c r="C231" s="26"/>
      <c r="D231" s="26"/>
      <c r="E231" s="26"/>
      <c r="F231" s="24"/>
      <c r="G231" s="24"/>
      <c r="H231" s="31"/>
      <c r="I231" s="24"/>
      <c r="J231" s="26"/>
      <c r="K231" s="22"/>
      <c r="L231" s="27"/>
      <c r="M231" s="27"/>
      <c r="N231" s="27"/>
      <c r="O231" s="27"/>
      <c r="P231" s="27"/>
      <c r="Q231" s="27"/>
      <c r="R231" s="23"/>
      <c r="S231" s="24"/>
      <c r="T231" s="27"/>
      <c r="U231" s="27"/>
      <c r="V231" s="27"/>
      <c r="W231" s="27"/>
      <c r="X231" s="34"/>
      <c r="Y231" s="33"/>
      <c r="Z231" s="28"/>
      <c r="AA231" s="24"/>
    </row>
    <row r="232" spans="1:27" x14ac:dyDescent="0.2">
      <c r="A232" s="35"/>
      <c r="B232" s="22"/>
      <c r="C232" s="26"/>
      <c r="D232" s="26"/>
      <c r="E232" s="26"/>
      <c r="F232" s="24"/>
      <c r="G232" s="24"/>
      <c r="H232" s="31"/>
      <c r="I232" s="24"/>
      <c r="J232" s="26"/>
      <c r="K232" s="22"/>
      <c r="L232" s="27"/>
      <c r="M232" s="27"/>
      <c r="N232" s="27"/>
      <c r="O232" s="27"/>
      <c r="P232" s="27"/>
      <c r="Q232" s="27"/>
      <c r="R232" s="23"/>
      <c r="S232" s="24"/>
      <c r="T232" s="27"/>
      <c r="U232" s="27"/>
      <c r="V232" s="27"/>
      <c r="W232" s="27"/>
      <c r="X232" s="34"/>
      <c r="Y232" s="33"/>
      <c r="Z232" s="28"/>
      <c r="AA232" s="24"/>
    </row>
    <row r="233" spans="1:27" x14ac:dyDescent="0.2">
      <c r="A233" s="35"/>
      <c r="B233" s="22"/>
      <c r="C233" s="26"/>
      <c r="D233" s="26"/>
      <c r="E233" s="26"/>
      <c r="F233" s="24"/>
      <c r="G233" s="24"/>
      <c r="H233" s="31"/>
      <c r="I233" s="24"/>
      <c r="J233" s="26"/>
      <c r="K233" s="22"/>
      <c r="L233" s="27"/>
      <c r="M233" s="27"/>
      <c r="N233" s="27"/>
      <c r="O233" s="27"/>
      <c r="P233" s="27"/>
      <c r="Q233" s="27"/>
      <c r="R233" s="23"/>
      <c r="S233" s="24"/>
      <c r="T233" s="27"/>
      <c r="U233" s="27"/>
      <c r="V233" s="27"/>
      <c r="W233" s="27"/>
      <c r="X233" s="34"/>
      <c r="Y233" s="33"/>
      <c r="Z233" s="28"/>
      <c r="AA233" s="24"/>
    </row>
    <row r="234" spans="1:27" x14ac:dyDescent="0.2">
      <c r="A234" s="35"/>
      <c r="B234" s="22"/>
      <c r="C234" s="26"/>
      <c r="D234" s="26"/>
      <c r="E234" s="26"/>
      <c r="F234" s="24"/>
      <c r="G234" s="24"/>
      <c r="H234" s="31"/>
      <c r="I234" s="24"/>
      <c r="J234" s="26"/>
      <c r="K234" s="22"/>
      <c r="L234" s="27"/>
      <c r="M234" s="27"/>
      <c r="N234" s="27"/>
      <c r="O234" s="27"/>
      <c r="P234" s="27"/>
      <c r="Q234" s="27"/>
      <c r="R234" s="23"/>
      <c r="S234" s="24"/>
      <c r="T234" s="27"/>
      <c r="U234" s="27"/>
      <c r="V234" s="27"/>
      <c r="W234" s="27"/>
      <c r="X234" s="34"/>
      <c r="Y234" s="33"/>
      <c r="Z234" s="28"/>
      <c r="AA234" s="24"/>
    </row>
    <row r="235" spans="1:27" x14ac:dyDescent="0.2">
      <c r="A235" s="35"/>
      <c r="B235" s="22"/>
      <c r="C235" s="26"/>
      <c r="D235" s="26"/>
      <c r="E235" s="26"/>
      <c r="F235" s="24"/>
      <c r="G235" s="24"/>
      <c r="H235" s="31"/>
      <c r="I235" s="24"/>
      <c r="J235" s="26"/>
      <c r="K235" s="22"/>
      <c r="L235" s="27"/>
      <c r="M235" s="27"/>
      <c r="N235" s="27"/>
      <c r="O235" s="27"/>
      <c r="P235" s="27"/>
      <c r="Q235" s="27"/>
      <c r="R235" s="23"/>
      <c r="S235" s="24"/>
      <c r="T235" s="27"/>
      <c r="U235" s="27"/>
      <c r="V235" s="27"/>
      <c r="W235" s="27"/>
      <c r="X235" s="34"/>
      <c r="Y235" s="33"/>
      <c r="Z235" s="28"/>
      <c r="AA235" s="24"/>
    </row>
    <row r="236" spans="1:27" x14ac:dyDescent="0.2">
      <c r="A236" s="35"/>
      <c r="B236" s="22"/>
      <c r="C236" s="26"/>
      <c r="D236" s="26"/>
      <c r="E236" s="26"/>
      <c r="F236" s="24"/>
      <c r="G236" s="24"/>
      <c r="H236" s="31"/>
      <c r="I236" s="24"/>
      <c r="J236" s="26"/>
      <c r="K236" s="22"/>
      <c r="L236" s="27"/>
      <c r="M236" s="27"/>
      <c r="N236" s="27"/>
      <c r="O236" s="27"/>
      <c r="P236" s="27"/>
      <c r="Q236" s="27"/>
      <c r="R236" s="23"/>
      <c r="S236" s="24"/>
      <c r="T236" s="27"/>
      <c r="U236" s="27"/>
      <c r="V236" s="27"/>
      <c r="W236" s="27"/>
      <c r="X236" s="34"/>
      <c r="Y236" s="33"/>
      <c r="Z236" s="28"/>
      <c r="AA236" s="24"/>
    </row>
    <row r="237" spans="1:27" x14ac:dyDescent="0.2">
      <c r="A237" s="35"/>
      <c r="B237" s="22"/>
      <c r="C237" s="26"/>
      <c r="D237" s="26"/>
      <c r="E237" s="26"/>
      <c r="F237" s="24"/>
      <c r="G237" s="24"/>
      <c r="H237" s="31"/>
      <c r="I237" s="24"/>
      <c r="J237" s="26"/>
      <c r="K237" s="22"/>
      <c r="L237" s="27"/>
      <c r="M237" s="27"/>
      <c r="N237" s="27"/>
      <c r="O237" s="27"/>
      <c r="P237" s="27"/>
      <c r="Q237" s="27"/>
      <c r="R237" s="23"/>
      <c r="S237" s="24"/>
      <c r="T237" s="27"/>
      <c r="U237" s="27"/>
      <c r="V237" s="27"/>
      <c r="W237" s="27"/>
      <c r="X237" s="34"/>
      <c r="Y237" s="33"/>
      <c r="Z237" s="28"/>
      <c r="AA237" s="24"/>
    </row>
    <row r="238" spans="1:27" x14ac:dyDescent="0.2">
      <c r="A238" s="35"/>
      <c r="B238" s="22"/>
      <c r="C238" s="26"/>
      <c r="D238" s="26"/>
      <c r="E238" s="26"/>
      <c r="F238" s="24"/>
      <c r="G238" s="24"/>
      <c r="H238" s="31"/>
      <c r="I238" s="24"/>
      <c r="J238" s="26"/>
      <c r="K238" s="22"/>
      <c r="L238" s="27"/>
      <c r="M238" s="27"/>
      <c r="N238" s="27"/>
      <c r="O238" s="27"/>
      <c r="P238" s="27"/>
      <c r="Q238" s="27"/>
      <c r="R238" s="23"/>
      <c r="S238" s="24"/>
      <c r="T238" s="27"/>
      <c r="U238" s="27"/>
      <c r="V238" s="27"/>
      <c r="W238" s="27"/>
      <c r="X238" s="34"/>
      <c r="Y238" s="33"/>
      <c r="Z238" s="28"/>
      <c r="AA238" s="24"/>
    </row>
    <row r="239" spans="1:27" x14ac:dyDescent="0.2">
      <c r="A239" s="35"/>
      <c r="B239" s="22"/>
      <c r="C239" s="26"/>
      <c r="D239" s="26"/>
      <c r="E239" s="26"/>
      <c r="F239" s="24"/>
      <c r="G239" s="24"/>
      <c r="H239" s="31"/>
      <c r="I239" s="24"/>
      <c r="J239" s="26"/>
      <c r="K239" s="22"/>
      <c r="L239" s="27"/>
      <c r="M239" s="27"/>
      <c r="N239" s="27"/>
      <c r="O239" s="27"/>
      <c r="P239" s="27"/>
      <c r="Q239" s="27"/>
      <c r="R239" s="23"/>
      <c r="S239" s="24"/>
      <c r="T239" s="27"/>
      <c r="U239" s="27"/>
      <c r="V239" s="27"/>
      <c r="W239" s="27"/>
      <c r="X239" s="34"/>
      <c r="Y239" s="33"/>
      <c r="Z239" s="28"/>
      <c r="AA239" s="24"/>
    </row>
    <row r="240" spans="1:27" x14ac:dyDescent="0.2">
      <c r="A240" s="35"/>
      <c r="B240" s="22"/>
      <c r="C240" s="26"/>
      <c r="D240" s="26"/>
      <c r="E240" s="26"/>
      <c r="F240" s="24"/>
      <c r="G240" s="24"/>
      <c r="H240" s="31"/>
      <c r="I240" s="24"/>
      <c r="J240" s="26"/>
      <c r="K240" s="22"/>
      <c r="L240" s="27"/>
      <c r="M240" s="27"/>
      <c r="N240" s="27"/>
      <c r="O240" s="27"/>
      <c r="P240" s="27"/>
      <c r="Q240" s="27"/>
      <c r="R240" s="23"/>
      <c r="S240" s="24"/>
      <c r="T240" s="27"/>
      <c r="U240" s="27"/>
      <c r="V240" s="27"/>
      <c r="W240" s="27"/>
      <c r="X240" s="34"/>
      <c r="Y240" s="33"/>
      <c r="Z240" s="28"/>
      <c r="AA240" s="24"/>
    </row>
    <row r="241" spans="1:27" x14ac:dyDescent="0.2">
      <c r="A241" s="35"/>
      <c r="B241" s="22"/>
      <c r="C241" s="26"/>
      <c r="D241" s="26"/>
      <c r="E241" s="26"/>
      <c r="F241" s="24"/>
      <c r="G241" s="24"/>
      <c r="H241" s="31"/>
      <c r="I241" s="24"/>
      <c r="J241" s="26"/>
      <c r="K241" s="22"/>
      <c r="L241" s="27"/>
      <c r="M241" s="27"/>
      <c r="N241" s="27"/>
      <c r="O241" s="27"/>
      <c r="P241" s="27"/>
      <c r="Q241" s="27"/>
      <c r="R241" s="23"/>
      <c r="S241" s="24"/>
      <c r="T241" s="27"/>
      <c r="U241" s="27"/>
      <c r="V241" s="27"/>
      <c r="W241" s="27"/>
      <c r="X241" s="34"/>
      <c r="Y241" s="33"/>
      <c r="Z241" s="28"/>
      <c r="AA241" s="24"/>
    </row>
    <row r="242" spans="1:27" x14ac:dyDescent="0.2">
      <c r="A242" s="35"/>
      <c r="B242" s="22"/>
      <c r="C242" s="26"/>
      <c r="D242" s="26"/>
      <c r="E242" s="26"/>
      <c r="F242" s="24"/>
      <c r="G242" s="24"/>
      <c r="H242" s="31"/>
      <c r="I242" s="24"/>
      <c r="J242" s="26"/>
      <c r="K242" s="22"/>
      <c r="L242" s="27"/>
      <c r="M242" s="27"/>
      <c r="N242" s="27"/>
      <c r="O242" s="27"/>
      <c r="P242" s="27"/>
      <c r="Q242" s="27"/>
      <c r="R242" s="23"/>
      <c r="S242" s="24"/>
      <c r="T242" s="27"/>
      <c r="U242" s="27"/>
      <c r="V242" s="27"/>
      <c r="W242" s="27"/>
      <c r="X242" s="34"/>
      <c r="Y242" s="33"/>
      <c r="Z242" s="28"/>
      <c r="AA242" s="24"/>
    </row>
    <row r="243" spans="1:27" x14ac:dyDescent="0.2">
      <c r="A243" s="35"/>
      <c r="B243" s="22"/>
      <c r="C243" s="26"/>
      <c r="D243" s="26"/>
      <c r="E243" s="26"/>
      <c r="F243" s="24"/>
      <c r="G243" s="24"/>
      <c r="H243" s="31"/>
      <c r="I243" s="24"/>
      <c r="J243" s="26"/>
      <c r="K243" s="22"/>
      <c r="L243" s="27"/>
      <c r="M243" s="27"/>
      <c r="N243" s="27"/>
      <c r="O243" s="27"/>
      <c r="P243" s="27"/>
      <c r="Q243" s="27"/>
      <c r="R243" s="23"/>
      <c r="S243" s="24"/>
      <c r="T243" s="27"/>
      <c r="U243" s="27"/>
      <c r="V243" s="27"/>
      <c r="W243" s="27"/>
      <c r="X243" s="34"/>
      <c r="Y243" s="33"/>
      <c r="Z243" s="28"/>
      <c r="AA243" s="24"/>
    </row>
    <row r="244" spans="1:27" x14ac:dyDescent="0.2">
      <c r="A244" s="35"/>
      <c r="B244" s="22"/>
      <c r="C244" s="26"/>
      <c r="D244" s="26"/>
      <c r="E244" s="26"/>
      <c r="F244" s="24"/>
      <c r="G244" s="24"/>
      <c r="H244" s="31"/>
      <c r="I244" s="24"/>
      <c r="J244" s="26"/>
      <c r="K244" s="22"/>
      <c r="L244" s="27"/>
      <c r="M244" s="27"/>
      <c r="N244" s="27"/>
      <c r="O244" s="27"/>
      <c r="P244" s="27"/>
      <c r="Q244" s="27"/>
      <c r="R244" s="23"/>
      <c r="S244" s="24"/>
      <c r="T244" s="27"/>
      <c r="U244" s="27"/>
      <c r="V244" s="27"/>
      <c r="W244" s="27"/>
      <c r="X244" s="34"/>
      <c r="Y244" s="33"/>
      <c r="Z244" s="28"/>
      <c r="AA244" s="24"/>
    </row>
    <row r="245" spans="1:27" x14ac:dyDescent="0.2">
      <c r="A245" s="35"/>
      <c r="B245" s="22"/>
      <c r="C245" s="26"/>
      <c r="D245" s="26"/>
      <c r="E245" s="26"/>
      <c r="F245" s="24"/>
      <c r="G245" s="24"/>
      <c r="H245" s="31"/>
      <c r="I245" s="24"/>
      <c r="J245" s="26"/>
      <c r="K245" s="22"/>
      <c r="L245" s="27"/>
      <c r="M245" s="27"/>
      <c r="N245" s="27"/>
      <c r="O245" s="27"/>
      <c r="P245" s="27"/>
      <c r="Q245" s="27"/>
      <c r="R245" s="23"/>
      <c r="S245" s="24"/>
      <c r="T245" s="27"/>
      <c r="U245" s="27"/>
      <c r="V245" s="27"/>
      <c r="W245" s="27"/>
      <c r="X245" s="34"/>
      <c r="Y245" s="33"/>
      <c r="Z245" s="28"/>
      <c r="AA245" s="24"/>
    </row>
    <row r="246" spans="1:27" x14ac:dyDescent="0.2">
      <c r="A246" s="35"/>
      <c r="B246" s="22"/>
      <c r="C246" s="26"/>
      <c r="D246" s="26"/>
      <c r="E246" s="26"/>
      <c r="F246" s="24"/>
      <c r="G246" s="24"/>
      <c r="H246" s="31"/>
      <c r="I246" s="24"/>
      <c r="J246" s="26"/>
      <c r="K246" s="22"/>
      <c r="L246" s="27"/>
      <c r="M246" s="27"/>
      <c r="N246" s="27"/>
      <c r="O246" s="27"/>
      <c r="P246" s="27"/>
      <c r="Q246" s="27"/>
      <c r="R246" s="23"/>
      <c r="S246" s="24"/>
      <c r="T246" s="27"/>
      <c r="U246" s="27"/>
      <c r="V246" s="27"/>
      <c r="W246" s="27"/>
      <c r="X246" s="34"/>
      <c r="Y246" s="33"/>
      <c r="Z246" s="28"/>
      <c r="AA246" s="24"/>
    </row>
    <row r="247" spans="1:27" x14ac:dyDescent="0.2">
      <c r="A247" s="35"/>
      <c r="B247" s="22"/>
      <c r="C247" s="26"/>
      <c r="D247" s="26"/>
      <c r="E247" s="26"/>
      <c r="F247" s="24"/>
      <c r="G247" s="24"/>
      <c r="H247" s="31"/>
      <c r="I247" s="24"/>
      <c r="J247" s="26"/>
      <c r="K247" s="22"/>
      <c r="L247" s="27"/>
      <c r="M247" s="27"/>
      <c r="N247" s="27"/>
      <c r="O247" s="27"/>
      <c r="P247" s="27"/>
      <c r="Q247" s="27"/>
      <c r="R247" s="23"/>
      <c r="S247" s="24"/>
      <c r="T247" s="27"/>
      <c r="U247" s="27"/>
      <c r="V247" s="27"/>
      <c r="W247" s="27"/>
      <c r="X247" s="34"/>
      <c r="Y247" s="33"/>
      <c r="Z247" s="28"/>
      <c r="AA247" s="24"/>
    </row>
    <row r="248" spans="1:27" x14ac:dyDescent="0.2">
      <c r="A248" s="35"/>
      <c r="B248" s="22"/>
      <c r="C248" s="26"/>
      <c r="D248" s="26"/>
      <c r="E248" s="26"/>
      <c r="F248" s="24"/>
      <c r="G248" s="24"/>
      <c r="H248" s="31"/>
      <c r="I248" s="24"/>
      <c r="J248" s="26"/>
      <c r="K248" s="22"/>
      <c r="L248" s="27"/>
      <c r="M248" s="27"/>
      <c r="N248" s="27"/>
      <c r="O248" s="27"/>
      <c r="P248" s="27"/>
      <c r="Q248" s="27"/>
      <c r="R248" s="23"/>
      <c r="S248" s="24"/>
      <c r="T248" s="27"/>
      <c r="U248" s="27"/>
      <c r="V248" s="27"/>
      <c r="W248" s="27"/>
      <c r="X248" s="34"/>
      <c r="Y248" s="33"/>
      <c r="Z248" s="28"/>
      <c r="AA248" s="24"/>
    </row>
    <row r="249" spans="1:27" x14ac:dyDescent="0.2">
      <c r="A249" s="35"/>
      <c r="B249" s="22"/>
      <c r="C249" s="26"/>
      <c r="D249" s="26"/>
      <c r="E249" s="26"/>
      <c r="F249" s="24"/>
      <c r="G249" s="24"/>
      <c r="H249" s="31"/>
      <c r="I249" s="24"/>
      <c r="J249" s="26"/>
      <c r="K249" s="22"/>
      <c r="L249" s="27"/>
      <c r="M249" s="27"/>
      <c r="N249" s="27"/>
      <c r="O249" s="27"/>
      <c r="P249" s="27"/>
      <c r="Q249" s="27"/>
      <c r="R249" s="23"/>
      <c r="S249" s="24"/>
      <c r="T249" s="27"/>
      <c r="U249" s="27"/>
      <c r="V249" s="27"/>
      <c r="W249" s="27"/>
      <c r="X249" s="34"/>
      <c r="Y249" s="33"/>
      <c r="Z249" s="28"/>
      <c r="AA249" s="24"/>
    </row>
    <row r="250" spans="1:27" x14ac:dyDescent="0.2">
      <c r="A250" s="35"/>
      <c r="B250" s="22"/>
      <c r="C250" s="26"/>
      <c r="D250" s="26"/>
      <c r="E250" s="26"/>
      <c r="F250" s="24"/>
      <c r="G250" s="24"/>
      <c r="H250" s="31"/>
      <c r="I250" s="24"/>
      <c r="J250" s="26"/>
      <c r="K250" s="22"/>
      <c r="L250" s="27"/>
      <c r="M250" s="27"/>
      <c r="N250" s="27"/>
      <c r="O250" s="27"/>
      <c r="P250" s="27"/>
      <c r="Q250" s="27"/>
      <c r="R250" s="23"/>
      <c r="S250" s="24"/>
      <c r="T250" s="27"/>
      <c r="U250" s="27"/>
      <c r="V250" s="27"/>
      <c r="W250" s="27"/>
      <c r="X250" s="34"/>
      <c r="Y250" s="33"/>
      <c r="Z250" s="28"/>
      <c r="AA250" s="24"/>
    </row>
    <row r="251" spans="1:27" x14ac:dyDescent="0.2">
      <c r="A251" s="35"/>
      <c r="B251" s="22"/>
      <c r="C251" s="26"/>
      <c r="D251" s="26"/>
      <c r="E251" s="26"/>
      <c r="F251" s="24"/>
      <c r="G251" s="24"/>
      <c r="H251" s="31"/>
      <c r="I251" s="24"/>
      <c r="J251" s="26"/>
      <c r="K251" s="22"/>
      <c r="L251" s="27"/>
      <c r="M251" s="27"/>
      <c r="N251" s="27"/>
      <c r="O251" s="27"/>
      <c r="P251" s="27"/>
      <c r="Q251" s="27"/>
      <c r="R251" s="23"/>
      <c r="S251" s="24"/>
      <c r="T251" s="27"/>
      <c r="U251" s="27"/>
      <c r="V251" s="27"/>
      <c r="W251" s="27"/>
      <c r="X251" s="34"/>
      <c r="Y251" s="33"/>
      <c r="Z251" s="28"/>
      <c r="AA251" s="24"/>
    </row>
    <row r="252" spans="1:27" x14ac:dyDescent="0.2">
      <c r="A252" s="35"/>
      <c r="B252" s="22"/>
      <c r="C252" s="26"/>
      <c r="D252" s="26"/>
      <c r="E252" s="26"/>
      <c r="F252" s="24"/>
      <c r="G252" s="24"/>
      <c r="H252" s="31"/>
      <c r="I252" s="24"/>
      <c r="J252" s="26"/>
      <c r="K252" s="22"/>
      <c r="L252" s="27"/>
      <c r="M252" s="27"/>
      <c r="N252" s="27"/>
      <c r="O252" s="27"/>
      <c r="P252" s="27"/>
      <c r="Q252" s="27"/>
      <c r="R252" s="23"/>
      <c r="S252" s="24"/>
      <c r="T252" s="27"/>
      <c r="U252" s="27"/>
      <c r="V252" s="27"/>
      <c r="W252" s="27"/>
      <c r="X252" s="34"/>
      <c r="Y252" s="33"/>
      <c r="Z252" s="28"/>
      <c r="AA252" s="24"/>
    </row>
    <row r="253" spans="1:27" x14ac:dyDescent="0.2">
      <c r="A253" s="35"/>
      <c r="B253" s="22"/>
      <c r="C253" s="26"/>
      <c r="D253" s="26"/>
      <c r="E253" s="26"/>
      <c r="F253" s="24"/>
      <c r="G253" s="24"/>
      <c r="H253" s="31"/>
      <c r="I253" s="24"/>
      <c r="J253" s="26"/>
      <c r="K253" s="22"/>
      <c r="L253" s="27"/>
      <c r="M253" s="27"/>
      <c r="N253" s="27"/>
      <c r="O253" s="27"/>
      <c r="P253" s="27"/>
      <c r="Q253" s="27"/>
      <c r="R253" s="23"/>
      <c r="S253" s="24"/>
      <c r="T253" s="27"/>
      <c r="U253" s="27"/>
      <c r="V253" s="27"/>
      <c r="W253" s="27"/>
      <c r="X253" s="34"/>
      <c r="Y253" s="33"/>
      <c r="Z253" s="28"/>
      <c r="AA253" s="24"/>
    </row>
    <row r="254" spans="1:27" x14ac:dyDescent="0.2">
      <c r="A254" s="35"/>
      <c r="B254" s="22"/>
      <c r="C254" s="26"/>
      <c r="D254" s="26"/>
      <c r="E254" s="26"/>
      <c r="F254" s="24"/>
      <c r="G254" s="24"/>
      <c r="H254" s="31"/>
      <c r="I254" s="24"/>
      <c r="J254" s="26"/>
      <c r="K254" s="22"/>
      <c r="L254" s="27"/>
      <c r="M254" s="27"/>
      <c r="N254" s="27"/>
      <c r="O254" s="27"/>
      <c r="P254" s="27"/>
      <c r="Q254" s="27"/>
      <c r="R254" s="23"/>
      <c r="S254" s="24"/>
      <c r="T254" s="27"/>
      <c r="U254" s="27"/>
      <c r="V254" s="27"/>
      <c r="W254" s="27"/>
      <c r="X254" s="34"/>
      <c r="Y254" s="33"/>
      <c r="Z254" s="28"/>
      <c r="AA254" s="24"/>
    </row>
    <row r="255" spans="1:27" x14ac:dyDescent="0.2">
      <c r="A255" s="35"/>
      <c r="B255" s="22"/>
      <c r="C255" s="26"/>
      <c r="D255" s="26"/>
      <c r="E255" s="26"/>
      <c r="F255" s="24"/>
      <c r="G255" s="24"/>
      <c r="H255" s="31"/>
      <c r="I255" s="24"/>
      <c r="J255" s="26"/>
      <c r="K255" s="22"/>
      <c r="L255" s="27"/>
      <c r="M255" s="27"/>
      <c r="N255" s="27"/>
      <c r="O255" s="27"/>
      <c r="P255" s="27"/>
      <c r="Q255" s="27"/>
      <c r="R255" s="23"/>
      <c r="S255" s="24"/>
      <c r="T255" s="27"/>
      <c r="U255" s="27"/>
      <c r="V255" s="27"/>
      <c r="W255" s="27"/>
      <c r="X255" s="34"/>
      <c r="Y255" s="33"/>
      <c r="Z255" s="28"/>
      <c r="AA255" s="24"/>
    </row>
    <row r="256" spans="1:27" x14ac:dyDescent="0.2">
      <c r="A256" s="35"/>
      <c r="B256" s="22"/>
      <c r="C256" s="26"/>
      <c r="D256" s="26"/>
      <c r="E256" s="26"/>
      <c r="F256" s="24"/>
      <c r="G256" s="24"/>
      <c r="H256" s="31"/>
      <c r="I256" s="24"/>
      <c r="J256" s="26"/>
      <c r="K256" s="22"/>
      <c r="L256" s="27"/>
      <c r="M256" s="27"/>
      <c r="N256" s="27"/>
      <c r="O256" s="27"/>
      <c r="P256" s="27"/>
      <c r="Q256" s="27"/>
      <c r="R256" s="23"/>
      <c r="S256" s="24"/>
      <c r="T256" s="27"/>
      <c r="U256" s="27"/>
      <c r="V256" s="27"/>
      <c r="W256" s="27"/>
      <c r="X256" s="34"/>
      <c r="Y256" s="33"/>
      <c r="Z256" s="28"/>
      <c r="AA256" s="24"/>
    </row>
    <row r="257" spans="1:27" x14ac:dyDescent="0.2">
      <c r="A257" s="35"/>
      <c r="B257" s="22"/>
      <c r="C257" s="26"/>
      <c r="D257" s="26"/>
      <c r="E257" s="26"/>
      <c r="F257" s="24"/>
      <c r="G257" s="24"/>
      <c r="H257" s="31"/>
      <c r="I257" s="24"/>
      <c r="J257" s="26"/>
      <c r="K257" s="22"/>
      <c r="L257" s="27"/>
      <c r="M257" s="27"/>
      <c r="N257" s="27"/>
      <c r="O257" s="27"/>
      <c r="P257" s="27"/>
      <c r="Q257" s="27"/>
      <c r="R257" s="23"/>
      <c r="S257" s="24"/>
      <c r="T257" s="27"/>
      <c r="U257" s="27"/>
      <c r="V257" s="27"/>
      <c r="W257" s="27"/>
      <c r="X257" s="34"/>
      <c r="Y257" s="33"/>
      <c r="Z257" s="28"/>
      <c r="AA257" s="24"/>
    </row>
    <row r="258" spans="1:27" x14ac:dyDescent="0.2">
      <c r="A258" s="35"/>
      <c r="B258" s="22"/>
      <c r="C258" s="26"/>
      <c r="D258" s="26"/>
      <c r="E258" s="26"/>
      <c r="F258" s="24"/>
      <c r="G258" s="24"/>
      <c r="H258" s="31"/>
      <c r="I258" s="24"/>
      <c r="J258" s="26"/>
      <c r="K258" s="22"/>
      <c r="L258" s="27"/>
      <c r="M258" s="27"/>
      <c r="N258" s="27"/>
      <c r="O258" s="27"/>
      <c r="P258" s="27"/>
      <c r="Q258" s="27"/>
      <c r="R258" s="23"/>
      <c r="S258" s="24"/>
      <c r="T258" s="27"/>
      <c r="U258" s="27"/>
      <c r="V258" s="27"/>
      <c r="W258" s="27"/>
      <c r="X258" s="34"/>
      <c r="Y258" s="33"/>
      <c r="Z258" s="28"/>
      <c r="AA258" s="24"/>
    </row>
    <row r="259" spans="1:27" x14ac:dyDescent="0.2">
      <c r="A259" s="35"/>
      <c r="B259" s="22"/>
      <c r="C259" s="26"/>
      <c r="D259" s="26"/>
      <c r="E259" s="26"/>
      <c r="F259" s="24"/>
      <c r="G259" s="24"/>
      <c r="H259" s="31"/>
      <c r="I259" s="24"/>
      <c r="J259" s="26"/>
      <c r="K259" s="22"/>
      <c r="L259" s="27"/>
      <c r="M259" s="27"/>
      <c r="N259" s="27"/>
      <c r="O259" s="27"/>
      <c r="P259" s="27"/>
      <c r="Q259" s="27"/>
      <c r="R259" s="23"/>
      <c r="S259" s="24"/>
      <c r="T259" s="27"/>
      <c r="U259" s="27"/>
      <c r="V259" s="27"/>
      <c r="W259" s="27"/>
      <c r="X259" s="34"/>
      <c r="Y259" s="33"/>
      <c r="Z259" s="28"/>
      <c r="AA259" s="24"/>
    </row>
    <row r="260" spans="1:27" x14ac:dyDescent="0.2">
      <c r="A260" s="35"/>
      <c r="B260" s="22"/>
      <c r="C260" s="26"/>
      <c r="D260" s="26"/>
      <c r="E260" s="26"/>
      <c r="F260" s="24"/>
      <c r="G260" s="24"/>
      <c r="H260" s="31"/>
      <c r="I260" s="24"/>
      <c r="J260" s="26"/>
      <c r="K260" s="22"/>
      <c r="L260" s="27"/>
      <c r="M260" s="27"/>
      <c r="N260" s="27"/>
      <c r="O260" s="27"/>
      <c r="P260" s="27"/>
      <c r="Q260" s="27"/>
      <c r="R260" s="23"/>
      <c r="S260" s="24"/>
      <c r="T260" s="27"/>
      <c r="U260" s="27"/>
      <c r="V260" s="27"/>
      <c r="W260" s="27"/>
      <c r="X260" s="34"/>
      <c r="Y260" s="33"/>
      <c r="Z260" s="28"/>
      <c r="AA260" s="24"/>
    </row>
    <row r="261" spans="1:27" x14ac:dyDescent="0.2">
      <c r="A261" s="35"/>
      <c r="B261" s="22"/>
      <c r="C261" s="26"/>
      <c r="D261" s="26"/>
      <c r="E261" s="26"/>
      <c r="F261" s="24"/>
      <c r="G261" s="24"/>
      <c r="H261" s="31"/>
      <c r="I261" s="24"/>
      <c r="J261" s="26"/>
      <c r="K261" s="22"/>
      <c r="L261" s="27"/>
      <c r="M261" s="27"/>
      <c r="N261" s="27"/>
      <c r="O261" s="27"/>
      <c r="P261" s="27"/>
      <c r="Q261" s="27"/>
      <c r="R261" s="23"/>
      <c r="S261" s="24"/>
      <c r="T261" s="27"/>
      <c r="U261" s="27"/>
      <c r="V261" s="27"/>
      <c r="W261" s="27"/>
      <c r="X261" s="34"/>
      <c r="Y261" s="33"/>
      <c r="Z261" s="28"/>
      <c r="AA261" s="24"/>
    </row>
    <row r="262" spans="1:27" x14ac:dyDescent="0.2">
      <c r="A262" s="35"/>
      <c r="B262" s="22"/>
      <c r="C262" s="26"/>
      <c r="D262" s="26"/>
      <c r="E262" s="26"/>
      <c r="F262" s="24"/>
      <c r="G262" s="24"/>
      <c r="H262" s="31"/>
      <c r="I262" s="24"/>
      <c r="J262" s="26"/>
      <c r="K262" s="22"/>
      <c r="L262" s="27"/>
      <c r="M262" s="27"/>
      <c r="N262" s="27"/>
      <c r="O262" s="27"/>
      <c r="P262" s="27"/>
      <c r="Q262" s="27"/>
      <c r="R262" s="23"/>
      <c r="S262" s="24"/>
      <c r="T262" s="27"/>
      <c r="U262" s="27"/>
      <c r="V262" s="27"/>
      <c r="W262" s="27"/>
      <c r="X262" s="34"/>
      <c r="Y262" s="33"/>
      <c r="Z262" s="28"/>
      <c r="AA262" s="24"/>
    </row>
    <row r="263" spans="1:27" x14ac:dyDescent="0.2">
      <c r="A263" s="35"/>
      <c r="B263" s="22"/>
      <c r="C263" s="26"/>
      <c r="D263" s="26"/>
      <c r="E263" s="26"/>
      <c r="F263" s="24"/>
      <c r="G263" s="24"/>
      <c r="H263" s="31"/>
      <c r="I263" s="24"/>
      <c r="J263" s="26"/>
      <c r="K263" s="22"/>
      <c r="L263" s="27"/>
      <c r="M263" s="27"/>
      <c r="N263" s="27"/>
      <c r="O263" s="27"/>
      <c r="P263" s="27"/>
      <c r="Q263" s="27"/>
      <c r="R263" s="23"/>
      <c r="S263" s="24"/>
      <c r="T263" s="27"/>
      <c r="U263" s="27"/>
      <c r="V263" s="27"/>
      <c r="W263" s="27"/>
      <c r="X263" s="34"/>
      <c r="Y263" s="33"/>
      <c r="Z263" s="28"/>
      <c r="AA263" s="24"/>
    </row>
    <row r="264" spans="1:27" x14ac:dyDescent="0.2">
      <c r="A264" s="35"/>
      <c r="B264" s="22"/>
      <c r="C264" s="26"/>
      <c r="D264" s="26"/>
      <c r="E264" s="26"/>
      <c r="F264" s="24"/>
      <c r="G264" s="24"/>
      <c r="H264" s="31"/>
      <c r="I264" s="24"/>
      <c r="J264" s="26"/>
      <c r="K264" s="22"/>
      <c r="L264" s="27"/>
      <c r="M264" s="27"/>
      <c r="N264" s="27"/>
      <c r="O264" s="27"/>
      <c r="P264" s="27"/>
      <c r="Q264" s="27"/>
      <c r="R264" s="23"/>
      <c r="S264" s="24"/>
      <c r="T264" s="27"/>
      <c r="U264" s="27"/>
      <c r="V264" s="27"/>
      <c r="W264" s="27"/>
      <c r="X264" s="34"/>
      <c r="Y264" s="33"/>
      <c r="Z264" s="28"/>
      <c r="AA264" s="24"/>
    </row>
    <row r="265" spans="1:27" x14ac:dyDescent="0.2">
      <c r="A265" s="35"/>
      <c r="B265" s="22"/>
      <c r="C265" s="26"/>
      <c r="D265" s="26"/>
      <c r="E265" s="26"/>
      <c r="F265" s="24"/>
      <c r="G265" s="24"/>
      <c r="H265" s="31"/>
      <c r="I265" s="24"/>
      <c r="J265" s="26"/>
      <c r="K265" s="22"/>
      <c r="L265" s="27"/>
      <c r="M265" s="27"/>
      <c r="N265" s="27"/>
      <c r="O265" s="27"/>
      <c r="P265" s="27"/>
      <c r="Q265" s="27"/>
      <c r="R265" s="23"/>
      <c r="S265" s="24"/>
      <c r="T265" s="27"/>
      <c r="U265" s="27"/>
      <c r="V265" s="27"/>
      <c r="W265" s="27"/>
      <c r="X265" s="34"/>
      <c r="Y265" s="33"/>
      <c r="Z265" s="28"/>
      <c r="AA265" s="24"/>
    </row>
    <row r="266" spans="1:27" x14ac:dyDescent="0.2">
      <c r="A266" s="35"/>
      <c r="B266" s="22"/>
      <c r="C266" s="26"/>
      <c r="D266" s="26"/>
      <c r="E266" s="26"/>
      <c r="F266" s="24"/>
      <c r="G266" s="24"/>
      <c r="H266" s="31"/>
      <c r="I266" s="24"/>
      <c r="J266" s="26"/>
      <c r="K266" s="22"/>
      <c r="L266" s="27"/>
      <c r="M266" s="27"/>
      <c r="N266" s="27"/>
      <c r="O266" s="27"/>
      <c r="P266" s="27"/>
      <c r="Q266" s="27"/>
      <c r="R266" s="23"/>
      <c r="S266" s="24"/>
      <c r="T266" s="27"/>
      <c r="U266" s="27"/>
      <c r="V266" s="27"/>
      <c r="W266" s="27"/>
      <c r="X266" s="34"/>
      <c r="Y266" s="33"/>
      <c r="Z266" s="28"/>
      <c r="AA266" s="24"/>
    </row>
    <row r="267" spans="1:27" x14ac:dyDescent="0.2">
      <c r="A267" s="35"/>
      <c r="B267" s="22"/>
      <c r="C267" s="26"/>
      <c r="D267" s="26"/>
      <c r="E267" s="26"/>
      <c r="F267" s="24"/>
      <c r="G267" s="24"/>
      <c r="H267" s="31"/>
      <c r="I267" s="24"/>
      <c r="J267" s="26"/>
      <c r="K267" s="22"/>
      <c r="L267" s="27"/>
      <c r="M267" s="27"/>
      <c r="N267" s="27"/>
      <c r="O267" s="27"/>
      <c r="P267" s="27"/>
      <c r="Q267" s="27"/>
      <c r="R267" s="23"/>
      <c r="S267" s="24"/>
      <c r="T267" s="27"/>
      <c r="U267" s="27"/>
      <c r="V267" s="27"/>
      <c r="W267" s="27"/>
      <c r="X267" s="34"/>
      <c r="Y267" s="33"/>
      <c r="Z267" s="28"/>
      <c r="AA267" s="24"/>
    </row>
    <row r="268" spans="1:27" x14ac:dyDescent="0.2">
      <c r="A268" s="35"/>
      <c r="B268" s="22"/>
      <c r="C268" s="26"/>
      <c r="D268" s="26"/>
      <c r="E268" s="26"/>
      <c r="F268" s="24"/>
      <c r="G268" s="24"/>
      <c r="H268" s="31"/>
      <c r="I268" s="24"/>
      <c r="J268" s="26"/>
      <c r="K268" s="22"/>
      <c r="L268" s="27"/>
      <c r="M268" s="27"/>
      <c r="N268" s="27"/>
      <c r="O268" s="27"/>
      <c r="P268" s="27"/>
      <c r="Q268" s="27"/>
      <c r="R268" s="23"/>
      <c r="S268" s="24"/>
      <c r="T268" s="27"/>
      <c r="U268" s="27"/>
      <c r="V268" s="27"/>
      <c r="W268" s="27"/>
      <c r="X268" s="34"/>
      <c r="Y268" s="33"/>
      <c r="Z268" s="28"/>
      <c r="AA268" s="24"/>
    </row>
    <row r="269" spans="1:27" x14ac:dyDescent="0.2">
      <c r="A269" s="35"/>
      <c r="B269" s="22"/>
      <c r="C269" s="26"/>
      <c r="D269" s="26"/>
      <c r="E269" s="26"/>
      <c r="F269" s="24"/>
      <c r="G269" s="24"/>
      <c r="H269" s="31"/>
      <c r="I269" s="24"/>
      <c r="J269" s="26"/>
      <c r="K269" s="22"/>
      <c r="L269" s="27"/>
      <c r="M269" s="27"/>
      <c r="N269" s="27"/>
      <c r="O269" s="27"/>
      <c r="P269" s="27"/>
      <c r="Q269" s="27"/>
      <c r="R269" s="23"/>
      <c r="S269" s="24"/>
      <c r="T269" s="27"/>
      <c r="U269" s="27"/>
      <c r="V269" s="27"/>
      <c r="W269" s="27"/>
      <c r="X269" s="34"/>
      <c r="Y269" s="33"/>
      <c r="Z269" s="28"/>
      <c r="AA269" s="24"/>
    </row>
    <row r="270" spans="1:27" x14ac:dyDescent="0.2">
      <c r="A270" s="35"/>
      <c r="B270" s="22"/>
      <c r="C270" s="26"/>
      <c r="D270" s="26"/>
      <c r="E270" s="26"/>
      <c r="F270" s="24"/>
      <c r="G270" s="24"/>
      <c r="H270" s="31"/>
      <c r="I270" s="24"/>
      <c r="J270" s="26"/>
      <c r="K270" s="22"/>
      <c r="L270" s="27"/>
      <c r="M270" s="27"/>
      <c r="N270" s="27"/>
      <c r="O270" s="27"/>
      <c r="P270" s="27"/>
      <c r="Q270" s="27"/>
      <c r="R270" s="23"/>
      <c r="S270" s="24"/>
      <c r="T270" s="27"/>
      <c r="U270" s="27"/>
      <c r="V270" s="27"/>
      <c r="W270" s="27"/>
      <c r="X270" s="34"/>
      <c r="Y270" s="33"/>
      <c r="Z270" s="28"/>
      <c r="AA270" s="24"/>
    </row>
    <row r="271" spans="1:27" x14ac:dyDescent="0.2">
      <c r="A271" s="35"/>
      <c r="B271" s="22"/>
      <c r="C271" s="26"/>
      <c r="D271" s="26"/>
      <c r="E271" s="26"/>
      <c r="F271" s="24"/>
      <c r="G271" s="24"/>
      <c r="H271" s="31"/>
      <c r="I271" s="24"/>
      <c r="J271" s="26"/>
      <c r="K271" s="22"/>
      <c r="L271" s="27"/>
      <c r="M271" s="27"/>
      <c r="N271" s="27"/>
      <c r="O271" s="27"/>
      <c r="P271" s="27"/>
      <c r="Q271" s="27"/>
      <c r="R271" s="23"/>
      <c r="S271" s="24"/>
      <c r="T271" s="27"/>
      <c r="U271" s="27"/>
      <c r="V271" s="27"/>
      <c r="W271" s="27"/>
      <c r="X271" s="34"/>
      <c r="Y271" s="33"/>
      <c r="Z271" s="28"/>
      <c r="AA271" s="24"/>
    </row>
    <row r="272" spans="1:27" x14ac:dyDescent="0.2">
      <c r="A272" s="35"/>
      <c r="B272" s="22"/>
      <c r="C272" s="26"/>
      <c r="D272" s="26"/>
      <c r="E272" s="26"/>
      <c r="F272" s="24"/>
      <c r="G272" s="24"/>
      <c r="H272" s="31"/>
      <c r="I272" s="24"/>
      <c r="J272" s="26"/>
      <c r="K272" s="22"/>
      <c r="L272" s="27"/>
      <c r="M272" s="27"/>
      <c r="N272" s="27"/>
      <c r="O272" s="27"/>
      <c r="P272" s="27"/>
      <c r="Q272" s="27"/>
      <c r="R272" s="23"/>
      <c r="S272" s="24"/>
      <c r="T272" s="27"/>
      <c r="U272" s="27"/>
      <c r="V272" s="27"/>
      <c r="W272" s="27"/>
      <c r="X272" s="34"/>
      <c r="Y272" s="33"/>
      <c r="Z272" s="28"/>
      <c r="AA272" s="24"/>
    </row>
    <row r="273" spans="1:27" x14ac:dyDescent="0.2">
      <c r="A273" s="35"/>
      <c r="B273" s="22"/>
      <c r="C273" s="26"/>
      <c r="D273" s="26"/>
      <c r="E273" s="26"/>
      <c r="F273" s="24"/>
      <c r="G273" s="24"/>
      <c r="H273" s="31"/>
      <c r="I273" s="24"/>
      <c r="J273" s="26"/>
      <c r="K273" s="22"/>
      <c r="L273" s="27"/>
      <c r="M273" s="27"/>
      <c r="N273" s="27"/>
      <c r="O273" s="27"/>
      <c r="P273" s="27"/>
      <c r="Q273" s="27"/>
      <c r="R273" s="23"/>
      <c r="S273" s="24"/>
      <c r="T273" s="27"/>
      <c r="U273" s="27"/>
      <c r="V273" s="27"/>
      <c r="W273" s="27"/>
      <c r="X273" s="34"/>
      <c r="Y273" s="33"/>
      <c r="Z273" s="28"/>
      <c r="AA273" s="24"/>
    </row>
    <row r="274" spans="1:27" x14ac:dyDescent="0.2">
      <c r="A274" s="35"/>
      <c r="B274" s="22"/>
      <c r="C274" s="26"/>
      <c r="D274" s="26"/>
      <c r="E274" s="26"/>
      <c r="F274" s="24"/>
      <c r="G274" s="24"/>
      <c r="H274" s="31"/>
      <c r="I274" s="24"/>
      <c r="J274" s="26"/>
      <c r="K274" s="22"/>
      <c r="L274" s="27"/>
      <c r="M274" s="27"/>
      <c r="N274" s="27"/>
      <c r="O274" s="27"/>
      <c r="P274" s="27"/>
      <c r="Q274" s="27"/>
      <c r="R274" s="23"/>
      <c r="S274" s="24"/>
      <c r="T274" s="27"/>
      <c r="U274" s="27"/>
      <c r="V274" s="27"/>
      <c r="W274" s="27"/>
      <c r="X274" s="34"/>
      <c r="Y274" s="33"/>
      <c r="Z274" s="28"/>
      <c r="AA274" s="24"/>
    </row>
    <row r="275" spans="1:27" x14ac:dyDescent="0.2">
      <c r="A275" s="35"/>
      <c r="B275" s="22"/>
      <c r="C275" s="26"/>
      <c r="D275" s="26"/>
      <c r="E275" s="26"/>
      <c r="F275" s="24"/>
      <c r="G275" s="24"/>
      <c r="H275" s="31"/>
      <c r="I275" s="24"/>
      <c r="J275" s="26"/>
      <c r="K275" s="22"/>
      <c r="L275" s="27"/>
      <c r="M275" s="27"/>
      <c r="N275" s="27"/>
      <c r="O275" s="27"/>
      <c r="P275" s="27"/>
      <c r="Q275" s="27"/>
      <c r="R275" s="23"/>
      <c r="S275" s="24"/>
      <c r="T275" s="27"/>
      <c r="U275" s="27"/>
      <c r="V275" s="27"/>
      <c r="W275" s="27"/>
      <c r="X275" s="34"/>
      <c r="Y275" s="33"/>
      <c r="Z275" s="28"/>
      <c r="AA275" s="24"/>
    </row>
    <row r="276" spans="1:27" x14ac:dyDescent="0.2">
      <c r="A276" s="35"/>
      <c r="B276" s="22"/>
      <c r="C276" s="26"/>
      <c r="D276" s="26"/>
      <c r="E276" s="26"/>
      <c r="F276" s="24"/>
      <c r="G276" s="24"/>
      <c r="H276" s="31"/>
      <c r="I276" s="24"/>
      <c r="J276" s="26"/>
      <c r="K276" s="22"/>
      <c r="L276" s="27"/>
      <c r="M276" s="27"/>
      <c r="N276" s="27"/>
      <c r="O276" s="27"/>
      <c r="P276" s="27"/>
      <c r="Q276" s="27"/>
      <c r="R276" s="23"/>
      <c r="S276" s="24"/>
      <c r="T276" s="27"/>
      <c r="U276" s="27"/>
      <c r="V276" s="27"/>
      <c r="W276" s="27"/>
      <c r="X276" s="34"/>
      <c r="Y276" s="33"/>
      <c r="Z276" s="28"/>
      <c r="AA276" s="24"/>
    </row>
    <row r="277" spans="1:27" x14ac:dyDescent="0.2">
      <c r="A277" s="35"/>
      <c r="B277" s="22"/>
      <c r="C277" s="26"/>
      <c r="D277" s="26"/>
      <c r="E277" s="26"/>
      <c r="F277" s="24"/>
      <c r="G277" s="24"/>
      <c r="H277" s="31"/>
      <c r="I277" s="24"/>
      <c r="J277" s="26"/>
      <c r="K277" s="22"/>
      <c r="L277" s="27"/>
      <c r="M277" s="27"/>
      <c r="N277" s="27"/>
      <c r="O277" s="27"/>
      <c r="P277" s="27"/>
      <c r="Q277" s="27"/>
      <c r="R277" s="23"/>
      <c r="S277" s="24"/>
      <c r="T277" s="27"/>
      <c r="U277" s="27"/>
      <c r="V277" s="27"/>
      <c r="W277" s="27"/>
      <c r="X277" s="34"/>
      <c r="Y277" s="33"/>
      <c r="Z277" s="28"/>
      <c r="AA277" s="24"/>
    </row>
    <row r="278" spans="1:27" x14ac:dyDescent="0.2">
      <c r="A278" s="35"/>
      <c r="B278" s="22"/>
      <c r="C278" s="26"/>
      <c r="D278" s="26"/>
      <c r="E278" s="26"/>
      <c r="F278" s="24"/>
      <c r="G278" s="24"/>
      <c r="H278" s="31"/>
      <c r="I278" s="24"/>
      <c r="J278" s="26"/>
      <c r="K278" s="22"/>
      <c r="L278" s="27"/>
      <c r="M278" s="27"/>
      <c r="N278" s="27"/>
      <c r="O278" s="27"/>
      <c r="P278" s="27"/>
      <c r="Q278" s="27"/>
      <c r="R278" s="23"/>
      <c r="S278" s="24"/>
      <c r="T278" s="27"/>
      <c r="U278" s="27"/>
      <c r="V278" s="27"/>
      <c r="W278" s="27"/>
      <c r="X278" s="34"/>
      <c r="Y278" s="33"/>
      <c r="Z278" s="28"/>
      <c r="AA278" s="24"/>
    </row>
    <row r="279" spans="1:27" x14ac:dyDescent="0.2">
      <c r="A279" s="35"/>
      <c r="B279" s="22"/>
      <c r="C279" s="26"/>
      <c r="D279" s="26"/>
      <c r="E279" s="26"/>
      <c r="F279" s="24"/>
      <c r="G279" s="24"/>
      <c r="H279" s="31"/>
      <c r="I279" s="24"/>
      <c r="J279" s="26"/>
      <c r="K279" s="22"/>
      <c r="L279" s="27"/>
      <c r="M279" s="27"/>
      <c r="N279" s="27"/>
      <c r="O279" s="27"/>
      <c r="P279" s="27"/>
      <c r="Q279" s="27"/>
      <c r="R279" s="23"/>
      <c r="S279" s="24"/>
      <c r="T279" s="27"/>
      <c r="U279" s="27"/>
      <c r="V279" s="27"/>
      <c r="W279" s="27"/>
      <c r="X279" s="34"/>
      <c r="Y279" s="33"/>
      <c r="Z279" s="28"/>
      <c r="AA279" s="24"/>
    </row>
    <row r="280" spans="1:27" x14ac:dyDescent="0.2">
      <c r="A280" s="35"/>
      <c r="B280" s="22"/>
      <c r="C280" s="26"/>
      <c r="D280" s="26"/>
      <c r="E280" s="26"/>
      <c r="F280" s="24"/>
      <c r="G280" s="24"/>
      <c r="H280" s="31"/>
      <c r="I280" s="24"/>
      <c r="J280" s="26"/>
      <c r="K280" s="22"/>
      <c r="L280" s="27"/>
      <c r="M280" s="27"/>
      <c r="N280" s="27"/>
      <c r="O280" s="27"/>
      <c r="P280" s="27"/>
      <c r="Q280" s="27"/>
      <c r="R280" s="23"/>
      <c r="S280" s="24"/>
      <c r="T280" s="27"/>
      <c r="U280" s="27"/>
      <c r="V280" s="27"/>
      <c r="W280" s="27"/>
      <c r="X280" s="34"/>
      <c r="Y280" s="33"/>
      <c r="Z280" s="28"/>
      <c r="AA280" s="24"/>
    </row>
    <row r="281" spans="1:27" x14ac:dyDescent="0.2">
      <c r="A281" s="36"/>
      <c r="B281" s="24"/>
      <c r="C281" s="26"/>
      <c r="D281" s="26"/>
      <c r="E281" s="26"/>
      <c r="F281" s="24"/>
      <c r="G281" s="24"/>
      <c r="H281" s="31"/>
      <c r="I281" s="24"/>
      <c r="J281" s="26"/>
      <c r="K281" s="22"/>
      <c r="L281" s="27"/>
      <c r="M281" s="27"/>
      <c r="N281" s="27"/>
      <c r="O281" s="27"/>
      <c r="P281" s="27"/>
      <c r="Q281" s="27"/>
      <c r="R281" s="23"/>
      <c r="S281" s="24"/>
      <c r="T281" s="27"/>
      <c r="U281" s="27"/>
      <c r="V281" s="27"/>
      <c r="W281" s="27"/>
      <c r="X281" s="34"/>
      <c r="Y281" s="33"/>
      <c r="Z281" s="28"/>
      <c r="AA281" s="24"/>
    </row>
    <row r="282" spans="1:27" x14ac:dyDescent="0.2">
      <c r="A282" s="36"/>
      <c r="B282" s="24"/>
      <c r="C282" s="26"/>
      <c r="D282" s="26"/>
      <c r="E282" s="26"/>
      <c r="F282" s="24"/>
      <c r="G282" s="24"/>
      <c r="H282" s="31"/>
      <c r="I282" s="24"/>
      <c r="J282" s="26"/>
      <c r="K282" s="22"/>
      <c r="L282" s="27"/>
      <c r="M282" s="27"/>
      <c r="N282" s="27"/>
      <c r="O282" s="27"/>
      <c r="P282" s="27"/>
      <c r="Q282" s="27"/>
      <c r="R282" s="23"/>
      <c r="S282" s="24"/>
      <c r="T282" s="27"/>
      <c r="U282" s="27"/>
      <c r="V282" s="27"/>
      <c r="W282" s="27"/>
      <c r="X282" s="34"/>
      <c r="Y282" s="33"/>
      <c r="Z282" s="28"/>
      <c r="AA282" s="24"/>
    </row>
    <row r="283" spans="1:27" x14ac:dyDescent="0.2">
      <c r="A283" s="36"/>
      <c r="B283" s="24"/>
      <c r="C283" s="26"/>
      <c r="D283" s="26"/>
      <c r="E283" s="26"/>
      <c r="F283" s="24"/>
      <c r="G283" s="24"/>
      <c r="H283" s="31"/>
      <c r="I283" s="24"/>
      <c r="J283" s="26"/>
      <c r="K283" s="22"/>
      <c r="L283" s="27"/>
      <c r="M283" s="27"/>
      <c r="N283" s="27"/>
      <c r="O283" s="27"/>
      <c r="P283" s="27"/>
      <c r="Q283" s="27"/>
      <c r="R283" s="23"/>
      <c r="S283" s="24"/>
      <c r="T283" s="27"/>
      <c r="U283" s="27"/>
      <c r="V283" s="27"/>
      <c r="W283" s="27"/>
      <c r="X283" s="34"/>
      <c r="Y283" s="33"/>
      <c r="Z283" s="28"/>
      <c r="AA283" s="24"/>
    </row>
    <row r="284" spans="1:27" x14ac:dyDescent="0.2">
      <c r="A284" s="36"/>
      <c r="B284" s="24"/>
      <c r="C284" s="26"/>
      <c r="D284" s="26"/>
      <c r="E284" s="26"/>
      <c r="F284" s="24"/>
      <c r="G284" s="24"/>
      <c r="H284" s="31"/>
      <c r="I284" s="24"/>
      <c r="J284" s="26"/>
      <c r="K284" s="22"/>
      <c r="L284" s="27"/>
      <c r="M284" s="27"/>
      <c r="N284" s="27"/>
      <c r="O284" s="27"/>
      <c r="P284" s="27"/>
      <c r="Q284" s="27"/>
      <c r="R284" s="23"/>
      <c r="S284" s="24"/>
      <c r="T284" s="27"/>
      <c r="U284" s="27"/>
      <c r="V284" s="27"/>
      <c r="W284" s="27"/>
      <c r="X284" s="34"/>
      <c r="Y284" s="33"/>
      <c r="Z284" s="28"/>
      <c r="AA284" s="24"/>
    </row>
    <row r="285" spans="1:27" x14ac:dyDescent="0.2">
      <c r="A285" s="36"/>
      <c r="B285" s="24"/>
      <c r="C285" s="26"/>
      <c r="D285" s="26"/>
      <c r="E285" s="26"/>
      <c r="F285" s="24"/>
      <c r="G285" s="24"/>
      <c r="H285" s="31"/>
      <c r="I285" s="24"/>
      <c r="J285" s="26"/>
      <c r="K285" s="22"/>
      <c r="L285" s="27"/>
      <c r="M285" s="27"/>
      <c r="N285" s="27"/>
      <c r="O285" s="27"/>
      <c r="P285" s="27"/>
      <c r="Q285" s="27"/>
      <c r="R285" s="23"/>
      <c r="S285" s="26"/>
      <c r="T285" s="27"/>
      <c r="U285" s="27"/>
      <c r="V285" s="27"/>
      <c r="W285" s="27"/>
      <c r="X285" s="34"/>
      <c r="Y285" s="33"/>
      <c r="Z285" s="28"/>
      <c r="AA285" s="24"/>
    </row>
    <row r="286" spans="1:27" x14ac:dyDescent="0.2">
      <c r="A286" s="36"/>
      <c r="B286" s="26"/>
      <c r="C286" s="26"/>
      <c r="D286" s="26"/>
      <c r="E286" s="26"/>
      <c r="F286" s="26"/>
      <c r="G286" s="26"/>
      <c r="H286" s="31"/>
      <c r="I286" s="24"/>
      <c r="J286" s="26"/>
      <c r="K286" s="22"/>
      <c r="L286" s="27"/>
      <c r="M286" s="27"/>
      <c r="N286" s="27"/>
      <c r="O286" s="27"/>
      <c r="P286" s="27"/>
      <c r="Q286" s="27"/>
      <c r="R286" s="23"/>
      <c r="S286" s="26"/>
      <c r="T286" s="27"/>
      <c r="U286" s="27"/>
      <c r="V286" s="27"/>
      <c r="W286" s="27"/>
      <c r="X286" s="34"/>
      <c r="Y286" s="33"/>
      <c r="Z286" s="28"/>
      <c r="AA286" s="24"/>
    </row>
    <row r="287" spans="1:27" x14ac:dyDescent="0.2">
      <c r="A287" s="36"/>
      <c r="B287" s="26"/>
      <c r="C287" s="26"/>
      <c r="D287" s="26"/>
      <c r="E287" s="26"/>
      <c r="F287" s="26"/>
      <c r="G287" s="26"/>
      <c r="H287" s="31"/>
      <c r="I287" s="24"/>
      <c r="J287" s="26"/>
      <c r="K287" s="22"/>
      <c r="L287" s="27"/>
      <c r="M287" s="27"/>
      <c r="N287" s="27"/>
      <c r="O287" s="27"/>
      <c r="P287" s="27"/>
      <c r="Q287" s="27"/>
      <c r="R287" s="23"/>
      <c r="S287" s="26"/>
      <c r="T287" s="27"/>
      <c r="U287" s="27"/>
      <c r="V287" s="27"/>
      <c r="W287" s="27"/>
      <c r="X287" s="34"/>
      <c r="Y287" s="33"/>
      <c r="Z287" s="28"/>
      <c r="AA287" s="24"/>
    </row>
    <row r="288" spans="1:27" x14ac:dyDescent="0.2">
      <c r="A288" s="36"/>
      <c r="B288" s="26"/>
      <c r="C288" s="26"/>
      <c r="D288" s="26"/>
      <c r="E288" s="26"/>
      <c r="F288" s="26"/>
      <c r="G288" s="26"/>
      <c r="H288" s="31"/>
      <c r="I288" s="24"/>
      <c r="J288" s="26"/>
      <c r="K288" s="22"/>
      <c r="L288" s="27"/>
      <c r="M288" s="27"/>
      <c r="N288" s="27"/>
      <c r="O288" s="27"/>
      <c r="P288" s="27"/>
      <c r="Q288" s="27"/>
      <c r="R288" s="23"/>
      <c r="S288" s="26"/>
      <c r="T288" s="27"/>
      <c r="U288" s="27"/>
      <c r="V288" s="27"/>
      <c r="W288" s="27"/>
      <c r="X288" s="34"/>
      <c r="Y288" s="33"/>
      <c r="Z288" s="28"/>
      <c r="AA288" s="24"/>
    </row>
    <row r="289" spans="1:27" x14ac:dyDescent="0.2">
      <c r="A289" s="36"/>
      <c r="B289" s="26"/>
      <c r="C289" s="26"/>
      <c r="D289" s="26"/>
      <c r="E289" s="26"/>
      <c r="F289" s="26"/>
      <c r="G289" s="26"/>
      <c r="H289" s="31"/>
      <c r="I289" s="24"/>
      <c r="J289" s="26"/>
      <c r="K289" s="22"/>
      <c r="L289" s="27"/>
      <c r="M289" s="27"/>
      <c r="N289" s="27"/>
      <c r="O289" s="27"/>
      <c r="P289" s="27"/>
      <c r="Q289" s="27"/>
      <c r="R289" s="23"/>
      <c r="S289" s="26"/>
      <c r="T289" s="27"/>
      <c r="U289" s="27"/>
      <c r="V289" s="27"/>
      <c r="W289" s="27"/>
      <c r="X289" s="34"/>
      <c r="Y289" s="33"/>
      <c r="Z289" s="28"/>
      <c r="AA289" s="24"/>
    </row>
    <row r="290" spans="1:27" x14ac:dyDescent="0.2">
      <c r="A290" s="36"/>
      <c r="B290" s="26"/>
      <c r="C290" s="26"/>
      <c r="D290" s="26"/>
      <c r="E290" s="26"/>
      <c r="F290" s="26"/>
      <c r="G290" s="26"/>
      <c r="H290" s="31"/>
      <c r="I290" s="24"/>
      <c r="J290" s="26"/>
      <c r="K290" s="22"/>
      <c r="L290" s="27"/>
      <c r="M290" s="27"/>
      <c r="N290" s="27"/>
      <c r="O290" s="27"/>
      <c r="P290" s="27"/>
      <c r="Q290" s="27"/>
      <c r="R290" s="23"/>
      <c r="S290" s="26"/>
      <c r="T290" s="27"/>
      <c r="U290" s="27"/>
      <c r="V290" s="27"/>
      <c r="W290" s="27"/>
      <c r="X290" s="34"/>
      <c r="Y290" s="33"/>
      <c r="Z290" s="28"/>
      <c r="AA290" s="24"/>
    </row>
    <row r="291" spans="1:27" x14ac:dyDescent="0.2">
      <c r="A291" s="36"/>
      <c r="B291" s="26"/>
      <c r="C291" s="26"/>
      <c r="D291" s="26"/>
      <c r="E291" s="26"/>
      <c r="F291" s="26"/>
      <c r="G291" s="26"/>
      <c r="H291" s="31"/>
      <c r="I291" s="24"/>
      <c r="J291" s="26"/>
      <c r="K291" s="22"/>
      <c r="L291" s="27"/>
      <c r="M291" s="27"/>
      <c r="N291" s="27"/>
      <c r="O291" s="27"/>
      <c r="P291" s="27"/>
      <c r="Q291" s="27"/>
      <c r="R291" s="23"/>
      <c r="S291" s="26"/>
      <c r="T291" s="27"/>
      <c r="U291" s="27"/>
      <c r="V291" s="27"/>
      <c r="W291" s="27"/>
      <c r="X291" s="34"/>
      <c r="Y291" s="33"/>
      <c r="Z291" s="28"/>
      <c r="AA291" s="24"/>
    </row>
    <row r="292" spans="1:27" x14ac:dyDescent="0.2">
      <c r="A292" s="36"/>
      <c r="B292" s="26"/>
      <c r="C292" s="26"/>
      <c r="D292" s="26"/>
      <c r="E292" s="26"/>
      <c r="F292" s="26"/>
      <c r="G292" s="26"/>
      <c r="H292" s="31"/>
      <c r="I292" s="24"/>
      <c r="J292" s="26"/>
      <c r="K292" s="22"/>
      <c r="L292" s="27"/>
      <c r="M292" s="27"/>
      <c r="N292" s="27"/>
      <c r="O292" s="27"/>
      <c r="P292" s="27"/>
      <c r="Q292" s="27"/>
      <c r="R292" s="23"/>
      <c r="S292" s="26"/>
      <c r="T292" s="27"/>
      <c r="U292" s="27"/>
      <c r="V292" s="27"/>
      <c r="W292" s="27"/>
      <c r="X292" s="34"/>
      <c r="Y292" s="33"/>
      <c r="Z292" s="28"/>
      <c r="AA292" s="24"/>
    </row>
    <row r="293" spans="1:27" x14ac:dyDescent="0.2">
      <c r="A293" s="36"/>
      <c r="B293" s="26"/>
      <c r="C293" s="26"/>
      <c r="D293" s="26"/>
      <c r="E293" s="26"/>
      <c r="F293" s="26"/>
      <c r="G293" s="26"/>
      <c r="H293" s="31"/>
      <c r="I293" s="24"/>
      <c r="J293" s="26"/>
      <c r="K293" s="22"/>
      <c r="L293" s="27"/>
      <c r="M293" s="27"/>
      <c r="N293" s="27"/>
      <c r="O293" s="27"/>
      <c r="P293" s="27"/>
      <c r="Q293" s="27"/>
      <c r="R293" s="23"/>
      <c r="S293" s="26"/>
      <c r="T293" s="27"/>
      <c r="U293" s="27"/>
      <c r="V293" s="27"/>
      <c r="W293" s="27"/>
      <c r="X293" s="34"/>
      <c r="Y293" s="33"/>
      <c r="Z293" s="28"/>
      <c r="AA293" s="24"/>
    </row>
    <row r="294" spans="1:27" x14ac:dyDescent="0.2">
      <c r="A294" s="36"/>
      <c r="B294" s="26"/>
      <c r="C294" s="26"/>
      <c r="D294" s="26"/>
      <c r="E294" s="26"/>
      <c r="F294" s="26"/>
      <c r="G294" s="26"/>
      <c r="H294" s="31"/>
      <c r="I294" s="24"/>
      <c r="J294" s="26"/>
      <c r="K294" s="22"/>
      <c r="L294" s="27"/>
      <c r="M294" s="27"/>
      <c r="N294" s="27"/>
      <c r="O294" s="27"/>
      <c r="P294" s="27"/>
      <c r="Q294" s="27"/>
      <c r="R294" s="23"/>
      <c r="S294" s="26"/>
      <c r="T294" s="27"/>
      <c r="U294" s="27"/>
      <c r="V294" s="27"/>
      <c r="W294" s="27"/>
      <c r="X294" s="34"/>
      <c r="Y294" s="33"/>
      <c r="Z294" s="28"/>
      <c r="AA294" s="24"/>
    </row>
    <row r="295" spans="1:27" x14ac:dyDescent="0.2">
      <c r="A295" s="36"/>
      <c r="B295" s="26"/>
      <c r="C295" s="26"/>
      <c r="D295" s="26"/>
      <c r="E295" s="26"/>
      <c r="F295" s="26"/>
      <c r="G295" s="26"/>
      <c r="H295" s="31"/>
      <c r="I295" s="24"/>
      <c r="J295" s="26"/>
      <c r="K295" s="22"/>
      <c r="L295" s="27"/>
      <c r="M295" s="27"/>
      <c r="N295" s="27"/>
      <c r="O295" s="27"/>
      <c r="P295" s="27"/>
      <c r="Q295" s="27"/>
      <c r="R295" s="23"/>
      <c r="S295" s="26"/>
      <c r="T295" s="27"/>
      <c r="U295" s="27"/>
      <c r="V295" s="27"/>
      <c r="W295" s="27"/>
      <c r="X295" s="34"/>
      <c r="Y295" s="33"/>
      <c r="Z295" s="28"/>
      <c r="AA295" s="24"/>
    </row>
    <row r="296" spans="1:27" x14ac:dyDescent="0.2">
      <c r="A296" s="36"/>
      <c r="B296" s="26"/>
      <c r="C296" s="26"/>
      <c r="D296" s="26"/>
      <c r="E296" s="26"/>
      <c r="F296" s="26"/>
      <c r="G296" s="26"/>
      <c r="H296" s="31"/>
      <c r="I296" s="24"/>
      <c r="J296" s="26"/>
      <c r="K296" s="22"/>
      <c r="L296" s="27"/>
      <c r="M296" s="27"/>
      <c r="N296" s="27"/>
      <c r="O296" s="27"/>
      <c r="P296" s="27"/>
      <c r="Q296" s="27"/>
      <c r="R296" s="23"/>
      <c r="S296" s="26"/>
      <c r="T296" s="27"/>
      <c r="U296" s="27"/>
      <c r="V296" s="27"/>
      <c r="W296" s="27"/>
      <c r="X296" s="34"/>
      <c r="Y296" s="33"/>
      <c r="Z296" s="28"/>
      <c r="AA296" s="24"/>
    </row>
    <row r="297" spans="1:27" x14ac:dyDescent="0.2">
      <c r="A297" s="36"/>
      <c r="B297" s="26"/>
      <c r="C297" s="26"/>
      <c r="D297" s="26"/>
      <c r="E297" s="26"/>
      <c r="F297" s="26"/>
      <c r="G297" s="26"/>
      <c r="H297" s="31"/>
      <c r="I297" s="24"/>
      <c r="J297" s="26"/>
      <c r="K297" s="22"/>
      <c r="L297" s="27"/>
      <c r="M297" s="27"/>
      <c r="N297" s="27"/>
      <c r="O297" s="27"/>
      <c r="P297" s="27"/>
      <c r="Q297" s="27"/>
      <c r="R297" s="23"/>
      <c r="S297" s="26"/>
      <c r="T297" s="27"/>
      <c r="U297" s="27"/>
      <c r="V297" s="27"/>
      <c r="W297" s="27"/>
      <c r="X297" s="34"/>
      <c r="Y297" s="33"/>
      <c r="Z297" s="28"/>
      <c r="AA297" s="24"/>
    </row>
    <row r="298" spans="1:27" x14ac:dyDescent="0.2">
      <c r="A298" s="36"/>
      <c r="B298" s="26"/>
      <c r="C298" s="26"/>
      <c r="D298" s="26"/>
      <c r="E298" s="26"/>
      <c r="F298" s="26"/>
      <c r="G298" s="26"/>
      <c r="H298" s="31"/>
      <c r="I298" s="24"/>
      <c r="J298" s="26"/>
      <c r="K298" s="22"/>
      <c r="L298" s="27"/>
      <c r="M298" s="27"/>
      <c r="N298" s="27"/>
      <c r="O298" s="27"/>
      <c r="P298" s="27"/>
      <c r="Q298" s="27"/>
      <c r="R298" s="23"/>
      <c r="S298" s="26"/>
      <c r="T298" s="27"/>
      <c r="U298" s="27"/>
      <c r="V298" s="27"/>
      <c r="W298" s="27"/>
      <c r="X298" s="34"/>
      <c r="Y298" s="33"/>
      <c r="Z298" s="28"/>
      <c r="AA298" s="24"/>
    </row>
    <row r="299" spans="1:27" x14ac:dyDescent="0.2">
      <c r="A299" s="36"/>
      <c r="B299" s="26"/>
      <c r="C299" s="26"/>
      <c r="D299" s="26"/>
      <c r="E299" s="26"/>
      <c r="F299" s="26"/>
      <c r="G299" s="26"/>
      <c r="H299" s="31"/>
      <c r="I299" s="24"/>
      <c r="J299" s="26"/>
      <c r="K299" s="22"/>
      <c r="L299" s="27"/>
      <c r="M299" s="27"/>
      <c r="N299" s="27"/>
      <c r="O299" s="27"/>
      <c r="P299" s="27"/>
      <c r="Q299" s="27"/>
      <c r="R299" s="23"/>
      <c r="S299" s="26"/>
      <c r="T299" s="27"/>
      <c r="U299" s="27"/>
      <c r="V299" s="27"/>
      <c r="W299" s="27"/>
      <c r="X299" s="34"/>
      <c r="Y299" s="33"/>
      <c r="Z299" s="28"/>
      <c r="AA299" s="24"/>
    </row>
    <row r="300" spans="1:27" x14ac:dyDescent="0.2">
      <c r="A300" s="36"/>
      <c r="B300" s="24"/>
      <c r="C300" s="26"/>
      <c r="D300" s="26"/>
      <c r="E300" s="26"/>
      <c r="F300" s="24"/>
      <c r="G300" s="24"/>
      <c r="H300" s="31"/>
      <c r="I300" s="24"/>
      <c r="J300" s="26"/>
      <c r="K300" s="22"/>
      <c r="L300" s="27"/>
      <c r="M300" s="27"/>
      <c r="N300" s="27"/>
      <c r="O300" s="27"/>
      <c r="P300" s="27"/>
      <c r="Q300" s="27"/>
      <c r="R300" s="23"/>
      <c r="S300" s="26"/>
      <c r="T300" s="27"/>
      <c r="U300" s="27"/>
      <c r="V300" s="27"/>
      <c r="W300" s="27"/>
      <c r="X300" s="34"/>
      <c r="Y300" s="33"/>
      <c r="Z300" s="28"/>
      <c r="AA300" s="24"/>
    </row>
    <row r="301" spans="1:27" x14ac:dyDescent="0.2">
      <c r="A301" s="36"/>
      <c r="B301" s="24"/>
      <c r="C301" s="26"/>
      <c r="D301" s="26"/>
      <c r="E301" s="26"/>
      <c r="F301" s="24"/>
      <c r="G301" s="24"/>
      <c r="H301" s="31"/>
      <c r="I301" s="24"/>
      <c r="J301" s="26"/>
      <c r="K301" s="22"/>
      <c r="L301" s="27"/>
      <c r="M301" s="27"/>
      <c r="N301" s="27"/>
      <c r="O301" s="27"/>
      <c r="P301" s="27"/>
      <c r="Q301" s="27"/>
      <c r="R301" s="23"/>
      <c r="S301" s="26"/>
      <c r="T301" s="27"/>
      <c r="U301" s="27"/>
      <c r="V301" s="27"/>
      <c r="W301" s="27"/>
      <c r="X301" s="34"/>
      <c r="Y301" s="33"/>
      <c r="Z301" s="28"/>
      <c r="AA301" s="24"/>
    </row>
    <row r="302" spans="1:27" x14ac:dyDescent="0.2">
      <c r="A302" s="36"/>
      <c r="B302" s="24"/>
      <c r="C302" s="26"/>
      <c r="D302" s="26"/>
      <c r="E302" s="26"/>
      <c r="F302" s="24"/>
      <c r="G302" s="24"/>
      <c r="H302" s="31"/>
      <c r="I302" s="24"/>
      <c r="J302" s="26"/>
      <c r="K302" s="22"/>
      <c r="L302" s="27"/>
      <c r="M302" s="27"/>
      <c r="N302" s="27"/>
      <c r="O302" s="27"/>
      <c r="P302" s="27"/>
      <c r="Q302" s="27"/>
      <c r="R302" s="23"/>
      <c r="S302" s="26"/>
      <c r="T302" s="27"/>
      <c r="U302" s="27"/>
      <c r="V302" s="27"/>
      <c r="W302" s="27"/>
      <c r="X302" s="34"/>
      <c r="Y302" s="33"/>
      <c r="Z302" s="28"/>
      <c r="AA302" s="24"/>
    </row>
    <row r="303" spans="1:27" x14ac:dyDescent="0.2">
      <c r="A303" s="36"/>
      <c r="B303" s="24"/>
      <c r="C303" s="26"/>
      <c r="D303" s="26"/>
      <c r="E303" s="26"/>
      <c r="F303" s="24"/>
      <c r="G303" s="24"/>
      <c r="H303" s="31"/>
      <c r="I303" s="24"/>
      <c r="J303" s="26"/>
      <c r="K303" s="22"/>
      <c r="L303" s="27"/>
      <c r="M303" s="27"/>
      <c r="N303" s="27"/>
      <c r="O303" s="27"/>
      <c r="P303" s="27"/>
      <c r="Q303" s="27"/>
      <c r="R303" s="23"/>
      <c r="S303" s="26"/>
      <c r="T303" s="27"/>
      <c r="U303" s="27"/>
      <c r="V303" s="27"/>
      <c r="W303" s="27"/>
      <c r="X303" s="34"/>
      <c r="Y303" s="33"/>
      <c r="Z303" s="28"/>
      <c r="AA303" s="24"/>
    </row>
    <row r="304" spans="1:27" x14ac:dyDescent="0.2">
      <c r="A304" s="36"/>
      <c r="B304" s="24"/>
      <c r="C304" s="26"/>
      <c r="D304" s="26"/>
      <c r="E304" s="26"/>
      <c r="F304" s="24"/>
      <c r="G304" s="24"/>
      <c r="H304" s="31"/>
      <c r="I304" s="24"/>
      <c r="J304" s="26"/>
      <c r="K304" s="22"/>
      <c r="L304" s="27"/>
      <c r="M304" s="27"/>
      <c r="N304" s="27"/>
      <c r="O304" s="27"/>
      <c r="P304" s="27"/>
      <c r="Q304" s="27"/>
      <c r="R304" s="23"/>
      <c r="S304" s="26"/>
      <c r="T304" s="27"/>
      <c r="U304" s="27"/>
      <c r="V304" s="27"/>
      <c r="W304" s="27"/>
      <c r="X304" s="34"/>
      <c r="Y304" s="33"/>
      <c r="Z304" s="28"/>
      <c r="AA304" s="24"/>
    </row>
    <row r="305" spans="1:27" x14ac:dyDescent="0.2">
      <c r="A305" s="36"/>
      <c r="B305" s="24"/>
      <c r="C305" s="26"/>
      <c r="D305" s="26"/>
      <c r="E305" s="26"/>
      <c r="F305" s="24"/>
      <c r="G305" s="24"/>
      <c r="H305" s="31"/>
      <c r="I305" s="24"/>
      <c r="J305" s="26"/>
      <c r="K305" s="22"/>
      <c r="L305" s="27"/>
      <c r="M305" s="27"/>
      <c r="N305" s="27"/>
      <c r="O305" s="27"/>
      <c r="P305" s="27"/>
      <c r="Q305" s="27"/>
      <c r="R305" s="23"/>
      <c r="S305" s="26"/>
      <c r="T305" s="27"/>
      <c r="U305" s="27"/>
      <c r="V305" s="27"/>
      <c r="W305" s="27"/>
      <c r="X305" s="34"/>
      <c r="Y305" s="33"/>
      <c r="Z305" s="28"/>
      <c r="AA305" s="24"/>
    </row>
    <row r="306" spans="1:27" x14ac:dyDescent="0.2">
      <c r="A306" s="36"/>
      <c r="B306" s="24"/>
      <c r="C306" s="26"/>
      <c r="D306" s="26"/>
      <c r="E306" s="26"/>
      <c r="F306" s="24"/>
      <c r="G306" s="24"/>
      <c r="H306" s="31"/>
      <c r="I306" s="24"/>
      <c r="J306" s="26"/>
      <c r="K306" s="22"/>
      <c r="L306" s="27"/>
      <c r="M306" s="27"/>
      <c r="N306" s="27"/>
      <c r="O306" s="27"/>
      <c r="P306" s="27"/>
      <c r="Q306" s="27"/>
      <c r="R306" s="23"/>
      <c r="S306" s="26"/>
      <c r="T306" s="27"/>
      <c r="U306" s="27"/>
      <c r="V306" s="27"/>
      <c r="W306" s="27"/>
      <c r="X306" s="34"/>
      <c r="Y306" s="33"/>
      <c r="Z306" s="28"/>
      <c r="AA306" s="24"/>
    </row>
    <row r="307" spans="1:27" x14ac:dyDescent="0.2">
      <c r="A307" s="36"/>
      <c r="B307" s="24"/>
      <c r="C307" s="26"/>
      <c r="D307" s="26"/>
      <c r="E307" s="26"/>
      <c r="F307" s="24"/>
      <c r="G307" s="24"/>
      <c r="H307" s="31"/>
      <c r="I307" s="24"/>
      <c r="J307" s="26"/>
      <c r="K307" s="22"/>
      <c r="L307" s="27"/>
      <c r="M307" s="27"/>
      <c r="N307" s="27"/>
      <c r="O307" s="27"/>
      <c r="P307" s="27"/>
      <c r="Q307" s="27"/>
      <c r="R307" s="23"/>
      <c r="S307" s="26"/>
      <c r="T307" s="27"/>
      <c r="U307" s="27"/>
      <c r="V307" s="27"/>
      <c r="W307" s="27"/>
      <c r="X307" s="34"/>
      <c r="Y307" s="33"/>
      <c r="Z307" s="28"/>
      <c r="AA307" s="24"/>
    </row>
    <row r="308" spans="1:27" x14ac:dyDescent="0.2">
      <c r="A308" s="36"/>
      <c r="B308" s="24"/>
      <c r="C308" s="26"/>
      <c r="D308" s="26"/>
      <c r="E308" s="26"/>
      <c r="F308" s="24"/>
      <c r="G308" s="24"/>
      <c r="H308" s="31"/>
      <c r="I308" s="24"/>
      <c r="J308" s="26"/>
      <c r="K308" s="22"/>
      <c r="L308" s="27"/>
      <c r="M308" s="27"/>
      <c r="N308" s="27"/>
      <c r="O308" s="27"/>
      <c r="P308" s="27"/>
      <c r="Q308" s="27"/>
      <c r="R308" s="23"/>
      <c r="S308" s="26"/>
      <c r="T308" s="27"/>
      <c r="U308" s="27"/>
      <c r="V308" s="27"/>
      <c r="W308" s="27"/>
      <c r="X308" s="34"/>
      <c r="Y308" s="33"/>
      <c r="Z308" s="28"/>
      <c r="AA308" s="24"/>
    </row>
    <row r="309" spans="1:27" x14ac:dyDescent="0.2">
      <c r="A309" s="36"/>
      <c r="B309" s="26"/>
      <c r="C309" s="26"/>
      <c r="D309" s="26"/>
      <c r="E309" s="26"/>
      <c r="F309" s="26"/>
      <c r="G309" s="26"/>
      <c r="H309" s="31"/>
      <c r="I309" s="24"/>
      <c r="J309" s="26"/>
      <c r="K309" s="22"/>
      <c r="L309" s="27"/>
      <c r="M309" s="27"/>
      <c r="N309" s="27"/>
      <c r="O309" s="27"/>
      <c r="P309" s="27"/>
      <c r="Q309" s="27"/>
      <c r="R309" s="23"/>
      <c r="S309" s="26"/>
      <c r="T309" s="27"/>
      <c r="U309" s="27"/>
      <c r="V309" s="27"/>
      <c r="W309" s="27"/>
      <c r="X309" s="34"/>
      <c r="Y309" s="33"/>
      <c r="Z309" s="28"/>
      <c r="AA309" s="24"/>
    </row>
    <row r="310" spans="1:27" x14ac:dyDescent="0.2">
      <c r="A310" s="36"/>
      <c r="B310" s="26"/>
      <c r="C310" s="26"/>
      <c r="D310" s="26"/>
      <c r="E310" s="26"/>
      <c r="F310" s="26"/>
      <c r="G310" s="26"/>
      <c r="H310" s="31"/>
      <c r="I310" s="24"/>
      <c r="J310" s="26"/>
      <c r="K310" s="22"/>
      <c r="L310" s="27"/>
      <c r="M310" s="27"/>
      <c r="N310" s="27"/>
      <c r="O310" s="27"/>
      <c r="P310" s="27"/>
      <c r="Q310" s="27"/>
      <c r="R310" s="23"/>
      <c r="S310" s="26"/>
      <c r="T310" s="27"/>
      <c r="U310" s="27"/>
      <c r="V310" s="27"/>
      <c r="W310" s="27"/>
      <c r="X310" s="34"/>
      <c r="Y310" s="33"/>
      <c r="Z310" s="28"/>
      <c r="AA310" s="24"/>
    </row>
    <row r="311" spans="1:27" x14ac:dyDescent="0.2">
      <c r="A311" s="36"/>
      <c r="B311" s="26"/>
      <c r="C311" s="26"/>
      <c r="D311" s="26"/>
      <c r="E311" s="26"/>
      <c r="F311" s="26"/>
      <c r="G311" s="26"/>
      <c r="H311" s="31"/>
      <c r="I311" s="24"/>
      <c r="J311" s="26"/>
      <c r="K311" s="22"/>
      <c r="L311" s="27"/>
      <c r="M311" s="27"/>
      <c r="N311" s="27"/>
      <c r="O311" s="27"/>
      <c r="P311" s="27"/>
      <c r="Q311" s="27"/>
      <c r="R311" s="23"/>
      <c r="S311" s="26"/>
      <c r="T311" s="27"/>
      <c r="U311" s="27"/>
      <c r="V311" s="27"/>
      <c r="W311" s="27"/>
      <c r="X311" s="34"/>
      <c r="Y311" s="33"/>
      <c r="Z311" s="28"/>
      <c r="AA311" s="24"/>
    </row>
    <row r="312" spans="1:27" x14ac:dyDescent="0.2">
      <c r="A312" s="36"/>
      <c r="B312" s="26"/>
      <c r="C312" s="26"/>
      <c r="D312" s="26"/>
      <c r="E312" s="26"/>
      <c r="F312" s="26"/>
      <c r="G312" s="26"/>
      <c r="H312" s="31"/>
      <c r="I312" s="24"/>
      <c r="J312" s="26"/>
      <c r="K312" s="22"/>
      <c r="L312" s="27"/>
      <c r="M312" s="27"/>
      <c r="N312" s="27"/>
      <c r="O312" s="27"/>
      <c r="P312" s="27"/>
      <c r="Q312" s="27"/>
      <c r="R312" s="23"/>
      <c r="S312" s="26"/>
      <c r="T312" s="27"/>
      <c r="U312" s="27"/>
      <c r="V312" s="27"/>
      <c r="W312" s="27"/>
      <c r="X312" s="34"/>
      <c r="Y312" s="33"/>
      <c r="Z312" s="28"/>
      <c r="AA312" s="24"/>
    </row>
    <row r="313" spans="1:27" x14ac:dyDescent="0.2">
      <c r="A313" s="36"/>
      <c r="B313" s="26"/>
      <c r="C313" s="26"/>
      <c r="D313" s="26"/>
      <c r="E313" s="26"/>
      <c r="F313" s="26"/>
      <c r="G313" s="26"/>
      <c r="H313" s="31"/>
      <c r="I313" s="24"/>
      <c r="J313" s="26"/>
      <c r="K313" s="22"/>
      <c r="L313" s="27"/>
      <c r="M313" s="27"/>
      <c r="N313" s="27"/>
      <c r="O313" s="27"/>
      <c r="P313" s="27"/>
      <c r="Q313" s="27"/>
      <c r="R313" s="23"/>
      <c r="S313" s="26"/>
      <c r="T313" s="27"/>
      <c r="U313" s="27"/>
      <c r="V313" s="27"/>
      <c r="W313" s="27"/>
      <c r="X313" s="34"/>
      <c r="Y313" s="33"/>
      <c r="Z313" s="28"/>
      <c r="AA313" s="24"/>
    </row>
    <row r="314" spans="1:27" x14ac:dyDescent="0.2">
      <c r="A314" s="36"/>
      <c r="B314" s="26"/>
      <c r="C314" s="26"/>
      <c r="D314" s="26"/>
      <c r="E314" s="26"/>
      <c r="F314" s="26"/>
      <c r="G314" s="26"/>
      <c r="H314" s="31"/>
      <c r="I314" s="24"/>
      <c r="J314" s="26"/>
      <c r="K314" s="22"/>
      <c r="L314" s="27"/>
      <c r="M314" s="27"/>
      <c r="N314" s="27"/>
      <c r="O314" s="27"/>
      <c r="P314" s="27"/>
      <c r="Q314" s="27"/>
      <c r="R314" s="23"/>
      <c r="S314" s="26"/>
      <c r="T314" s="27"/>
      <c r="U314" s="27"/>
      <c r="V314" s="27"/>
      <c r="W314" s="27"/>
      <c r="X314" s="34"/>
      <c r="Y314" s="33"/>
      <c r="Z314" s="28"/>
      <c r="AA314" s="24"/>
    </row>
    <row r="315" spans="1:27" x14ac:dyDescent="0.2">
      <c r="A315" s="36"/>
      <c r="B315" s="26"/>
      <c r="C315" s="26"/>
      <c r="D315" s="26"/>
      <c r="E315" s="26"/>
      <c r="F315" s="26"/>
      <c r="G315" s="26"/>
      <c r="H315" s="31"/>
      <c r="I315" s="24"/>
      <c r="J315" s="26"/>
      <c r="K315" s="22"/>
      <c r="L315" s="27"/>
      <c r="M315" s="27"/>
      <c r="N315" s="27"/>
      <c r="O315" s="27"/>
      <c r="P315" s="27"/>
      <c r="Q315" s="27"/>
      <c r="R315" s="23"/>
      <c r="S315" s="26"/>
      <c r="T315" s="27"/>
      <c r="U315" s="27"/>
      <c r="V315" s="27"/>
      <c r="W315" s="27"/>
      <c r="X315" s="34"/>
      <c r="Y315" s="33"/>
      <c r="Z315" s="28"/>
      <c r="AA315" s="24"/>
    </row>
    <row r="316" spans="1:27" x14ac:dyDescent="0.2">
      <c r="A316" s="36"/>
      <c r="B316" s="24"/>
      <c r="C316" s="26"/>
      <c r="D316" s="26"/>
      <c r="E316" s="26"/>
      <c r="F316" s="24"/>
      <c r="G316" s="24"/>
      <c r="H316" s="31"/>
      <c r="I316" s="24"/>
      <c r="J316" s="26"/>
      <c r="K316" s="22"/>
      <c r="L316" s="27"/>
      <c r="M316" s="27"/>
      <c r="N316" s="27"/>
      <c r="O316" s="27"/>
      <c r="P316" s="27"/>
      <c r="Q316" s="27"/>
      <c r="R316" s="23"/>
      <c r="S316" s="26"/>
      <c r="T316" s="27"/>
      <c r="U316" s="27"/>
      <c r="V316" s="27"/>
      <c r="W316" s="27"/>
      <c r="X316" s="34"/>
      <c r="Y316" s="33"/>
      <c r="Z316" s="28"/>
      <c r="AA316" s="24"/>
    </row>
    <row r="317" spans="1:27" x14ac:dyDescent="0.2">
      <c r="A317" s="36"/>
      <c r="B317" s="24"/>
      <c r="C317" s="26"/>
      <c r="D317" s="26"/>
      <c r="E317" s="26"/>
      <c r="F317" s="24"/>
      <c r="G317" s="24"/>
      <c r="H317" s="31"/>
      <c r="I317" s="24"/>
      <c r="J317" s="26"/>
      <c r="K317" s="22"/>
      <c r="L317" s="27"/>
      <c r="M317" s="27"/>
      <c r="N317" s="27"/>
      <c r="O317" s="27"/>
      <c r="P317" s="27"/>
      <c r="Q317" s="27"/>
      <c r="R317" s="23"/>
      <c r="S317" s="26"/>
      <c r="T317" s="27"/>
      <c r="U317" s="27"/>
      <c r="V317" s="27"/>
      <c r="W317" s="27"/>
      <c r="X317" s="34"/>
      <c r="Y317" s="33"/>
      <c r="Z317" s="28"/>
      <c r="AA317" s="24"/>
    </row>
    <row r="318" spans="1:27" x14ac:dyDescent="0.2">
      <c r="A318" s="36"/>
      <c r="B318" s="24"/>
      <c r="C318" s="26"/>
      <c r="D318" s="26"/>
      <c r="E318" s="26"/>
      <c r="F318" s="24"/>
      <c r="G318" s="24"/>
      <c r="H318" s="31"/>
      <c r="I318" s="24"/>
      <c r="J318" s="26"/>
      <c r="K318" s="22"/>
      <c r="L318" s="27"/>
      <c r="M318" s="27"/>
      <c r="N318" s="27"/>
      <c r="O318" s="27"/>
      <c r="P318" s="27"/>
      <c r="Q318" s="27"/>
      <c r="R318" s="23"/>
      <c r="S318" s="26"/>
      <c r="T318" s="27"/>
      <c r="U318" s="27"/>
      <c r="V318" s="27"/>
      <c r="W318" s="27"/>
      <c r="X318" s="34"/>
      <c r="Y318" s="33"/>
      <c r="Z318" s="28"/>
      <c r="AA318" s="24"/>
    </row>
    <row r="319" spans="1:27" x14ac:dyDescent="0.2">
      <c r="A319" s="36"/>
      <c r="B319" s="24"/>
      <c r="C319" s="26"/>
      <c r="D319" s="26"/>
      <c r="E319" s="26"/>
      <c r="F319" s="24"/>
      <c r="G319" s="24"/>
      <c r="H319" s="31"/>
      <c r="I319" s="24"/>
      <c r="J319" s="26"/>
      <c r="K319" s="22"/>
      <c r="L319" s="27"/>
      <c r="M319" s="27"/>
      <c r="N319" s="27"/>
      <c r="O319" s="27"/>
      <c r="P319" s="27"/>
      <c r="Q319" s="27"/>
      <c r="R319" s="23"/>
      <c r="S319" s="26"/>
      <c r="T319" s="27"/>
      <c r="U319" s="27"/>
      <c r="V319" s="27"/>
      <c r="W319" s="27"/>
      <c r="X319" s="34"/>
      <c r="Y319" s="33"/>
      <c r="Z319" s="28"/>
      <c r="AA319" s="24"/>
    </row>
    <row r="320" spans="1:27" x14ac:dyDescent="0.2">
      <c r="A320" s="36"/>
      <c r="B320" s="26"/>
      <c r="C320" s="26"/>
      <c r="D320" s="26"/>
      <c r="E320" s="26"/>
      <c r="F320" s="26"/>
      <c r="G320" s="26"/>
      <c r="H320" s="31"/>
      <c r="I320" s="24"/>
      <c r="J320" s="26"/>
      <c r="K320" s="22"/>
      <c r="L320" s="27"/>
      <c r="M320" s="27"/>
      <c r="N320" s="27"/>
      <c r="O320" s="27"/>
      <c r="P320" s="27"/>
      <c r="Q320" s="27"/>
      <c r="R320" s="23"/>
      <c r="S320" s="26"/>
      <c r="T320" s="27"/>
      <c r="U320" s="27"/>
      <c r="V320" s="27"/>
      <c r="W320" s="27"/>
      <c r="X320" s="34"/>
      <c r="Y320" s="33"/>
      <c r="Z320" s="28"/>
      <c r="AA320" s="24"/>
    </row>
    <row r="321" spans="1:27" x14ac:dyDescent="0.2">
      <c r="A321" s="36"/>
      <c r="B321" s="26"/>
      <c r="C321" s="26"/>
      <c r="D321" s="26"/>
      <c r="E321" s="26"/>
      <c r="F321" s="26"/>
      <c r="G321" s="26"/>
      <c r="H321" s="31"/>
      <c r="I321" s="24"/>
      <c r="J321" s="26"/>
      <c r="K321" s="22"/>
      <c r="L321" s="27"/>
      <c r="M321" s="27"/>
      <c r="N321" s="27"/>
      <c r="O321" s="27"/>
      <c r="P321" s="27"/>
      <c r="Q321" s="27"/>
      <c r="R321" s="23"/>
      <c r="S321" s="26"/>
      <c r="T321" s="27"/>
      <c r="U321" s="27"/>
      <c r="V321" s="27"/>
      <c r="W321" s="27"/>
      <c r="X321" s="34"/>
      <c r="Y321" s="33"/>
      <c r="Z321" s="28"/>
      <c r="AA321" s="24"/>
    </row>
    <row r="322" spans="1:27" x14ac:dyDescent="0.2">
      <c r="A322" s="36"/>
      <c r="B322" s="26"/>
      <c r="C322" s="26"/>
      <c r="D322" s="26"/>
      <c r="E322" s="26"/>
      <c r="F322" s="26"/>
      <c r="G322" s="26"/>
      <c r="H322" s="31"/>
      <c r="I322" s="24"/>
      <c r="J322" s="26"/>
      <c r="K322" s="22"/>
      <c r="L322" s="27"/>
      <c r="M322" s="27"/>
      <c r="N322" s="27"/>
      <c r="O322" s="27"/>
      <c r="P322" s="27"/>
      <c r="Q322" s="27"/>
      <c r="R322" s="23"/>
      <c r="S322" s="26"/>
      <c r="T322" s="27"/>
      <c r="U322" s="27"/>
      <c r="V322" s="27"/>
      <c r="W322" s="27"/>
      <c r="X322" s="34"/>
      <c r="Y322" s="33"/>
      <c r="Z322" s="28"/>
      <c r="AA322" s="24"/>
    </row>
    <row r="323" spans="1:27" x14ac:dyDescent="0.2">
      <c r="A323" s="36"/>
      <c r="B323" s="26"/>
      <c r="C323" s="26"/>
      <c r="D323" s="26"/>
      <c r="E323" s="26"/>
      <c r="F323" s="26"/>
      <c r="G323" s="26"/>
      <c r="H323" s="31"/>
      <c r="I323" s="24"/>
      <c r="J323" s="26"/>
      <c r="K323" s="22"/>
      <c r="L323" s="27"/>
      <c r="M323" s="27"/>
      <c r="N323" s="27"/>
      <c r="O323" s="27"/>
      <c r="P323" s="27"/>
      <c r="Q323" s="27"/>
      <c r="R323" s="23"/>
      <c r="S323" s="26"/>
      <c r="T323" s="27"/>
      <c r="U323" s="27"/>
      <c r="V323" s="27"/>
      <c r="W323" s="27"/>
      <c r="X323" s="34"/>
      <c r="Y323" s="33"/>
      <c r="Z323" s="28"/>
      <c r="AA323" s="24"/>
    </row>
    <row r="324" spans="1:27" x14ac:dyDescent="0.2">
      <c r="A324" s="36"/>
      <c r="B324" s="26"/>
      <c r="C324" s="26"/>
      <c r="D324" s="26"/>
      <c r="E324" s="26"/>
      <c r="F324" s="26"/>
      <c r="G324" s="26"/>
      <c r="H324" s="31"/>
      <c r="I324" s="24"/>
      <c r="J324" s="26"/>
      <c r="K324" s="22"/>
      <c r="L324" s="27"/>
      <c r="M324" s="27"/>
      <c r="N324" s="27"/>
      <c r="O324" s="27"/>
      <c r="P324" s="27"/>
      <c r="Q324" s="27"/>
      <c r="R324" s="23"/>
      <c r="S324" s="26"/>
      <c r="T324" s="27"/>
      <c r="U324" s="27"/>
      <c r="V324" s="27"/>
      <c r="W324" s="27"/>
      <c r="X324" s="34"/>
      <c r="Y324" s="33"/>
      <c r="Z324" s="28"/>
      <c r="AA324" s="24"/>
    </row>
    <row r="325" spans="1:27" x14ac:dyDescent="0.2">
      <c r="A325" s="36"/>
      <c r="B325" s="26"/>
      <c r="C325" s="26"/>
      <c r="D325" s="26"/>
      <c r="E325" s="26"/>
      <c r="F325" s="26"/>
      <c r="G325" s="26"/>
      <c r="H325" s="31"/>
      <c r="I325" s="24"/>
      <c r="J325" s="26"/>
      <c r="K325" s="22"/>
      <c r="L325" s="27"/>
      <c r="M325" s="27"/>
      <c r="N325" s="27"/>
      <c r="O325" s="27"/>
      <c r="P325" s="27"/>
      <c r="Q325" s="27"/>
      <c r="R325" s="23"/>
      <c r="S325" s="26"/>
      <c r="T325" s="27"/>
      <c r="U325" s="27"/>
      <c r="V325" s="27"/>
      <c r="W325" s="27"/>
      <c r="X325" s="34"/>
      <c r="Y325" s="33"/>
      <c r="Z325" s="28"/>
      <c r="AA325" s="24"/>
    </row>
    <row r="326" spans="1:27" x14ac:dyDescent="0.2">
      <c r="A326" s="36"/>
      <c r="B326" s="26"/>
      <c r="C326" s="26"/>
      <c r="D326" s="26"/>
      <c r="E326" s="26"/>
      <c r="F326" s="26"/>
      <c r="G326" s="26"/>
      <c r="H326" s="31"/>
      <c r="I326" s="24"/>
      <c r="J326" s="26"/>
      <c r="K326" s="22"/>
      <c r="L326" s="27"/>
      <c r="M326" s="27"/>
      <c r="N326" s="27"/>
      <c r="O326" s="27"/>
      <c r="P326" s="27"/>
      <c r="Q326" s="27"/>
      <c r="R326" s="23"/>
      <c r="S326" s="26"/>
      <c r="T326" s="27"/>
      <c r="U326" s="27"/>
      <c r="V326" s="27"/>
      <c r="W326" s="27"/>
      <c r="X326" s="34"/>
      <c r="Y326" s="33"/>
      <c r="Z326" s="28"/>
      <c r="AA326" s="24"/>
    </row>
    <row r="327" spans="1:27" x14ac:dyDescent="0.2">
      <c r="A327" s="36"/>
      <c r="B327" s="26"/>
      <c r="C327" s="26"/>
      <c r="D327" s="26"/>
      <c r="E327" s="26"/>
      <c r="F327" s="26"/>
      <c r="G327" s="26"/>
      <c r="H327" s="31"/>
      <c r="I327" s="24"/>
      <c r="J327" s="26"/>
      <c r="K327" s="22"/>
      <c r="L327" s="27"/>
      <c r="M327" s="27"/>
      <c r="N327" s="27"/>
      <c r="O327" s="27"/>
      <c r="P327" s="27"/>
      <c r="Q327" s="27"/>
      <c r="R327" s="23"/>
      <c r="S327" s="26"/>
      <c r="T327" s="27"/>
      <c r="U327" s="27"/>
      <c r="V327" s="27"/>
      <c r="W327" s="27"/>
      <c r="X327" s="34"/>
      <c r="Y327" s="33"/>
      <c r="Z327" s="28"/>
      <c r="AA327" s="24"/>
    </row>
    <row r="328" spans="1:27" x14ac:dyDescent="0.2">
      <c r="A328" s="36"/>
      <c r="B328" s="26"/>
      <c r="C328" s="26"/>
      <c r="D328" s="26"/>
      <c r="E328" s="26"/>
      <c r="F328" s="26"/>
      <c r="G328" s="26"/>
      <c r="H328" s="31"/>
      <c r="I328" s="24"/>
      <c r="J328" s="26"/>
      <c r="K328" s="22"/>
      <c r="L328" s="27"/>
      <c r="M328" s="27"/>
      <c r="N328" s="27"/>
      <c r="O328" s="27"/>
      <c r="P328" s="27"/>
      <c r="Q328" s="27"/>
      <c r="R328" s="23"/>
      <c r="S328" s="26"/>
      <c r="T328" s="27"/>
      <c r="U328" s="27"/>
      <c r="V328" s="27"/>
      <c r="W328" s="27"/>
      <c r="X328" s="34"/>
      <c r="Y328" s="33"/>
      <c r="Z328" s="28"/>
      <c r="AA328" s="24"/>
    </row>
    <row r="329" spans="1:27" x14ac:dyDescent="0.2">
      <c r="A329" s="36"/>
      <c r="B329" s="26"/>
      <c r="C329" s="26"/>
      <c r="D329" s="26"/>
      <c r="E329" s="26"/>
      <c r="F329" s="26"/>
      <c r="G329" s="26"/>
      <c r="H329" s="31"/>
      <c r="I329" s="24"/>
      <c r="J329" s="26"/>
      <c r="K329" s="22"/>
      <c r="L329" s="27"/>
      <c r="M329" s="27"/>
      <c r="N329" s="27"/>
      <c r="O329" s="27"/>
      <c r="P329" s="27"/>
      <c r="Q329" s="27"/>
      <c r="R329" s="23"/>
      <c r="S329" s="26"/>
      <c r="T329" s="27"/>
      <c r="U329" s="27"/>
      <c r="V329" s="27"/>
      <c r="W329" s="27"/>
      <c r="X329" s="34"/>
      <c r="Y329" s="33"/>
      <c r="Z329" s="28"/>
      <c r="AA329" s="24"/>
    </row>
    <row r="330" spans="1:27" x14ac:dyDescent="0.2">
      <c r="A330" s="36"/>
      <c r="B330" s="26"/>
      <c r="C330" s="26"/>
      <c r="D330" s="26"/>
      <c r="E330" s="26"/>
      <c r="F330" s="26"/>
      <c r="G330" s="26"/>
      <c r="H330" s="31"/>
      <c r="I330" s="24"/>
      <c r="J330" s="26"/>
      <c r="K330" s="22"/>
      <c r="L330" s="27"/>
      <c r="M330" s="27"/>
      <c r="N330" s="27"/>
      <c r="O330" s="27"/>
      <c r="P330" s="27"/>
      <c r="Q330" s="27"/>
      <c r="R330" s="23"/>
      <c r="S330" s="26"/>
      <c r="T330" s="27"/>
      <c r="U330" s="27"/>
      <c r="V330" s="27"/>
      <c r="W330" s="27"/>
      <c r="X330" s="34"/>
      <c r="Y330" s="33"/>
      <c r="Z330" s="28"/>
      <c r="AA330" s="24"/>
    </row>
    <row r="331" spans="1:27" x14ac:dyDescent="0.2">
      <c r="A331" s="36"/>
      <c r="B331" s="26"/>
      <c r="C331" s="26"/>
      <c r="D331" s="26"/>
      <c r="E331" s="26"/>
      <c r="F331" s="26"/>
      <c r="G331" s="26"/>
      <c r="H331" s="31"/>
      <c r="I331" s="24"/>
      <c r="J331" s="26"/>
      <c r="K331" s="22"/>
      <c r="L331" s="27"/>
      <c r="M331" s="27"/>
      <c r="N331" s="27"/>
      <c r="O331" s="27"/>
      <c r="P331" s="27"/>
      <c r="Q331" s="27"/>
      <c r="R331" s="23"/>
      <c r="S331" s="26"/>
      <c r="T331" s="27"/>
      <c r="U331" s="27"/>
      <c r="V331" s="27"/>
      <c r="W331" s="27"/>
      <c r="X331" s="34"/>
      <c r="Y331" s="33"/>
      <c r="Z331" s="28"/>
      <c r="AA331" s="24"/>
    </row>
    <row r="332" spans="1:27" x14ac:dyDescent="0.2">
      <c r="A332" s="36"/>
      <c r="B332" s="24"/>
      <c r="C332" s="26"/>
      <c r="D332" s="26"/>
      <c r="E332" s="26"/>
      <c r="F332" s="24"/>
      <c r="G332" s="24"/>
      <c r="H332" s="31"/>
      <c r="I332" s="24"/>
      <c r="J332" s="26"/>
      <c r="K332" s="22"/>
      <c r="L332" s="27"/>
      <c r="M332" s="27"/>
      <c r="N332" s="27"/>
      <c r="O332" s="27"/>
      <c r="P332" s="27"/>
      <c r="Q332" s="27"/>
      <c r="R332" s="23"/>
      <c r="S332" s="26"/>
      <c r="T332" s="27"/>
      <c r="U332" s="27"/>
      <c r="V332" s="27"/>
      <c r="W332" s="27"/>
      <c r="X332" s="34"/>
      <c r="Y332" s="33"/>
      <c r="Z332" s="28"/>
      <c r="AA332" s="24"/>
    </row>
    <row r="333" spans="1:27" x14ac:dyDescent="0.2">
      <c r="A333" s="36"/>
      <c r="B333" s="24"/>
      <c r="C333" s="26"/>
      <c r="D333" s="26"/>
      <c r="E333" s="26"/>
      <c r="F333" s="24"/>
      <c r="G333" s="24"/>
      <c r="H333" s="31"/>
      <c r="I333" s="24"/>
      <c r="J333" s="26"/>
      <c r="K333" s="22"/>
      <c r="L333" s="27"/>
      <c r="M333" s="27"/>
      <c r="N333" s="27"/>
      <c r="O333" s="27"/>
      <c r="P333" s="27"/>
      <c r="Q333" s="27"/>
      <c r="R333" s="23"/>
      <c r="S333" s="26"/>
      <c r="T333" s="27"/>
      <c r="U333" s="27"/>
      <c r="V333" s="27"/>
      <c r="W333" s="27"/>
      <c r="X333" s="34"/>
      <c r="Y333" s="33"/>
      <c r="Z333" s="28"/>
      <c r="AA333" s="24"/>
    </row>
    <row r="334" spans="1:27" x14ac:dyDescent="0.2">
      <c r="A334" s="36"/>
      <c r="B334" s="24"/>
      <c r="C334" s="26"/>
      <c r="D334" s="26"/>
      <c r="E334" s="26"/>
      <c r="F334" s="24"/>
      <c r="G334" s="24"/>
      <c r="H334" s="31"/>
      <c r="I334" s="24"/>
      <c r="J334" s="26"/>
      <c r="K334" s="22"/>
      <c r="L334" s="27"/>
      <c r="M334" s="27"/>
      <c r="N334" s="27"/>
      <c r="O334" s="27"/>
      <c r="P334" s="27"/>
      <c r="Q334" s="27"/>
      <c r="R334" s="23"/>
      <c r="S334" s="26"/>
      <c r="T334" s="27"/>
      <c r="U334" s="27"/>
      <c r="V334" s="27"/>
      <c r="W334" s="27"/>
      <c r="X334" s="34"/>
      <c r="Y334" s="33"/>
      <c r="Z334" s="28"/>
      <c r="AA334" s="24"/>
    </row>
    <row r="335" spans="1:27" x14ac:dyDescent="0.2">
      <c r="A335" s="36"/>
      <c r="B335" s="24"/>
      <c r="C335" s="26"/>
      <c r="D335" s="26"/>
      <c r="E335" s="26"/>
      <c r="F335" s="24"/>
      <c r="G335" s="24"/>
      <c r="H335" s="31"/>
      <c r="I335" s="24"/>
      <c r="J335" s="26"/>
      <c r="K335" s="22"/>
      <c r="L335" s="27"/>
      <c r="M335" s="27"/>
      <c r="N335" s="27"/>
      <c r="O335" s="27"/>
      <c r="P335" s="27"/>
      <c r="Q335" s="27"/>
      <c r="R335" s="23"/>
      <c r="S335" s="26"/>
      <c r="T335" s="27"/>
      <c r="U335" s="27"/>
      <c r="V335" s="27"/>
      <c r="W335" s="27"/>
      <c r="X335" s="34"/>
      <c r="Y335" s="33"/>
      <c r="Z335" s="28"/>
      <c r="AA335" s="24"/>
    </row>
    <row r="336" spans="1:27" x14ac:dyDescent="0.2">
      <c r="A336" s="36"/>
      <c r="B336" s="24"/>
      <c r="C336" s="26"/>
      <c r="D336" s="26"/>
      <c r="E336" s="26"/>
      <c r="F336" s="24"/>
      <c r="G336" s="24"/>
      <c r="H336" s="31"/>
      <c r="I336" s="24"/>
      <c r="J336" s="26"/>
      <c r="K336" s="22"/>
      <c r="L336" s="27"/>
      <c r="M336" s="27"/>
      <c r="N336" s="27"/>
      <c r="O336" s="27"/>
      <c r="P336" s="27"/>
      <c r="Q336" s="27"/>
      <c r="R336" s="23"/>
      <c r="S336" s="26"/>
      <c r="T336" s="27"/>
      <c r="U336" s="27"/>
      <c r="V336" s="27"/>
      <c r="W336" s="27"/>
      <c r="X336" s="34"/>
      <c r="Y336" s="33"/>
      <c r="Z336" s="28"/>
      <c r="AA336" s="24"/>
    </row>
    <row r="337" spans="1:27" x14ac:dyDescent="0.2">
      <c r="A337" s="36"/>
      <c r="B337" s="24"/>
      <c r="C337" s="26"/>
      <c r="D337" s="26"/>
      <c r="E337" s="26"/>
      <c r="F337" s="24"/>
      <c r="G337" s="24"/>
      <c r="H337" s="31"/>
      <c r="I337" s="24"/>
      <c r="J337" s="26"/>
      <c r="K337" s="22"/>
      <c r="L337" s="27"/>
      <c r="M337" s="27"/>
      <c r="N337" s="27"/>
      <c r="O337" s="27"/>
      <c r="P337" s="27"/>
      <c r="Q337" s="27"/>
      <c r="R337" s="23"/>
      <c r="S337" s="26"/>
      <c r="T337" s="27"/>
      <c r="U337" s="27"/>
      <c r="V337" s="27"/>
      <c r="W337" s="27"/>
      <c r="X337" s="34"/>
      <c r="Y337" s="33"/>
      <c r="Z337" s="28"/>
      <c r="AA337" s="24"/>
    </row>
    <row r="338" spans="1:27" x14ac:dyDescent="0.2">
      <c r="A338" s="36"/>
      <c r="B338" s="24"/>
      <c r="C338" s="26"/>
      <c r="D338" s="26"/>
      <c r="E338" s="26"/>
      <c r="F338" s="24"/>
      <c r="G338" s="24"/>
      <c r="H338" s="31"/>
      <c r="I338" s="24"/>
      <c r="J338" s="26"/>
      <c r="K338" s="22"/>
      <c r="L338" s="27"/>
      <c r="M338" s="27"/>
      <c r="N338" s="27"/>
      <c r="O338" s="27"/>
      <c r="P338" s="27"/>
      <c r="Q338" s="27"/>
      <c r="R338" s="23"/>
      <c r="S338" s="26"/>
      <c r="T338" s="27"/>
      <c r="U338" s="27"/>
      <c r="V338" s="27"/>
      <c r="W338" s="27"/>
      <c r="X338" s="34"/>
      <c r="Y338" s="33"/>
      <c r="Z338" s="28"/>
      <c r="AA338" s="24"/>
    </row>
    <row r="339" spans="1:27" x14ac:dyDescent="0.2">
      <c r="A339" s="36"/>
      <c r="B339" s="24"/>
      <c r="C339" s="26"/>
      <c r="D339" s="26"/>
      <c r="E339" s="26"/>
      <c r="F339" s="24"/>
      <c r="G339" s="24"/>
      <c r="H339" s="31"/>
      <c r="I339" s="24"/>
      <c r="J339" s="26"/>
      <c r="K339" s="22"/>
      <c r="L339" s="27"/>
      <c r="M339" s="27"/>
      <c r="N339" s="27"/>
      <c r="O339" s="27"/>
      <c r="P339" s="27"/>
      <c r="Q339" s="27"/>
      <c r="R339" s="23"/>
      <c r="S339" s="26"/>
      <c r="T339" s="27"/>
      <c r="U339" s="27"/>
      <c r="V339" s="27"/>
      <c r="W339" s="27"/>
      <c r="X339" s="34"/>
      <c r="Y339" s="33"/>
      <c r="Z339" s="28"/>
      <c r="AA339" s="24"/>
    </row>
    <row r="340" spans="1:27" x14ac:dyDescent="0.2">
      <c r="A340" s="36"/>
      <c r="B340" s="24"/>
      <c r="C340" s="26"/>
      <c r="D340" s="26"/>
      <c r="E340" s="26"/>
      <c r="F340" s="24"/>
      <c r="G340" s="24"/>
      <c r="H340" s="31"/>
      <c r="I340" s="24"/>
      <c r="J340" s="26"/>
      <c r="K340" s="22"/>
      <c r="L340" s="27"/>
      <c r="M340" s="27"/>
      <c r="N340" s="27"/>
      <c r="O340" s="27"/>
      <c r="P340" s="27"/>
      <c r="Q340" s="27"/>
      <c r="R340" s="23"/>
      <c r="S340" s="26"/>
      <c r="T340" s="27"/>
      <c r="U340" s="27"/>
      <c r="V340" s="27"/>
      <c r="W340" s="27"/>
      <c r="X340" s="34"/>
      <c r="Y340" s="33"/>
      <c r="Z340" s="28"/>
      <c r="AA340" s="24"/>
    </row>
    <row r="341" spans="1:27" x14ac:dyDescent="0.2">
      <c r="A341" s="36"/>
      <c r="B341" s="24"/>
      <c r="C341" s="26"/>
      <c r="D341" s="26"/>
      <c r="E341" s="26"/>
      <c r="F341" s="24"/>
      <c r="G341" s="24"/>
      <c r="H341" s="31"/>
      <c r="I341" s="24"/>
      <c r="J341" s="26"/>
      <c r="K341" s="22"/>
      <c r="L341" s="27"/>
      <c r="M341" s="27"/>
      <c r="N341" s="27"/>
      <c r="O341" s="27"/>
      <c r="P341" s="27"/>
      <c r="Q341" s="27"/>
      <c r="R341" s="23"/>
      <c r="S341" s="26"/>
      <c r="T341" s="27"/>
      <c r="U341" s="27"/>
      <c r="V341" s="27"/>
      <c r="W341" s="27"/>
      <c r="X341" s="34"/>
      <c r="Y341" s="33"/>
      <c r="Z341" s="28"/>
      <c r="AA341" s="24"/>
    </row>
    <row r="342" spans="1:27" x14ac:dyDescent="0.2">
      <c r="A342" s="36"/>
      <c r="B342" s="24"/>
      <c r="C342" s="26"/>
      <c r="D342" s="26"/>
      <c r="E342" s="26"/>
      <c r="F342" s="24"/>
      <c r="G342" s="24"/>
      <c r="H342" s="31"/>
      <c r="I342" s="24"/>
      <c r="J342" s="26"/>
      <c r="K342" s="22"/>
      <c r="L342" s="27"/>
      <c r="M342" s="27"/>
      <c r="N342" s="27"/>
      <c r="O342" s="27"/>
      <c r="P342" s="27"/>
      <c r="Q342" s="27"/>
      <c r="R342" s="23"/>
      <c r="S342" s="26"/>
      <c r="T342" s="27"/>
      <c r="U342" s="27"/>
      <c r="V342" s="27"/>
      <c r="W342" s="27"/>
      <c r="X342" s="34"/>
      <c r="Y342" s="33"/>
      <c r="Z342" s="28"/>
      <c r="AA342" s="24"/>
    </row>
    <row r="343" spans="1:27" x14ac:dyDescent="0.2">
      <c r="A343" s="36"/>
      <c r="B343" s="24"/>
      <c r="C343" s="26"/>
      <c r="D343" s="26"/>
      <c r="E343" s="26"/>
      <c r="F343" s="24"/>
      <c r="G343" s="24"/>
      <c r="H343" s="31"/>
      <c r="I343" s="24"/>
      <c r="J343" s="26"/>
      <c r="K343" s="22"/>
      <c r="L343" s="27"/>
      <c r="M343" s="27"/>
      <c r="N343" s="27"/>
      <c r="O343" s="27"/>
      <c r="P343" s="27"/>
      <c r="Q343" s="27"/>
      <c r="R343" s="23"/>
      <c r="S343" s="26"/>
      <c r="T343" s="27"/>
      <c r="U343" s="27"/>
      <c r="V343" s="27"/>
      <c r="W343" s="27"/>
      <c r="X343" s="34"/>
      <c r="Y343" s="33"/>
      <c r="Z343" s="28"/>
      <c r="AA343" s="24"/>
    </row>
    <row r="344" spans="1:27" x14ac:dyDescent="0.2">
      <c r="A344" s="36"/>
      <c r="B344" s="24"/>
      <c r="C344" s="26"/>
      <c r="D344" s="26"/>
      <c r="E344" s="26"/>
      <c r="F344" s="24"/>
      <c r="G344" s="24"/>
      <c r="H344" s="31"/>
      <c r="I344" s="24"/>
      <c r="J344" s="26"/>
      <c r="K344" s="22"/>
      <c r="L344" s="27"/>
      <c r="M344" s="27"/>
      <c r="N344" s="27"/>
      <c r="O344" s="27"/>
      <c r="P344" s="27"/>
      <c r="Q344" s="27"/>
      <c r="R344" s="23"/>
      <c r="S344" s="26"/>
      <c r="T344" s="27"/>
      <c r="U344" s="27"/>
      <c r="V344" s="27"/>
      <c r="W344" s="27"/>
      <c r="X344" s="34"/>
      <c r="Y344" s="33"/>
      <c r="Z344" s="28"/>
      <c r="AA344" s="24"/>
    </row>
    <row r="345" spans="1:27" x14ac:dyDescent="0.2">
      <c r="A345" s="36"/>
      <c r="B345" s="24"/>
      <c r="C345" s="26"/>
      <c r="D345" s="26"/>
      <c r="E345" s="26"/>
      <c r="F345" s="24"/>
      <c r="G345" s="24"/>
      <c r="H345" s="31"/>
      <c r="I345" s="24"/>
      <c r="J345" s="26"/>
      <c r="K345" s="22"/>
      <c r="L345" s="27"/>
      <c r="M345" s="27"/>
      <c r="N345" s="27"/>
      <c r="O345" s="27"/>
      <c r="P345" s="27"/>
      <c r="Q345" s="27"/>
      <c r="R345" s="23"/>
      <c r="S345" s="26"/>
      <c r="T345" s="27"/>
      <c r="U345" s="27"/>
      <c r="V345" s="27"/>
      <c r="W345" s="27"/>
      <c r="X345" s="34"/>
      <c r="Y345" s="33"/>
      <c r="Z345" s="28"/>
      <c r="AA345" s="24"/>
    </row>
    <row r="346" spans="1:27" x14ac:dyDescent="0.2">
      <c r="A346" s="36"/>
      <c r="B346" s="24"/>
      <c r="C346" s="26"/>
      <c r="D346" s="26"/>
      <c r="E346" s="26"/>
      <c r="F346" s="24"/>
      <c r="G346" s="24"/>
      <c r="H346" s="31"/>
      <c r="I346" s="24"/>
      <c r="J346" s="26"/>
      <c r="K346" s="22"/>
      <c r="L346" s="27"/>
      <c r="M346" s="27"/>
      <c r="N346" s="27"/>
      <c r="O346" s="27"/>
      <c r="P346" s="27"/>
      <c r="Q346" s="27"/>
      <c r="R346" s="23"/>
      <c r="S346" s="26"/>
      <c r="T346" s="27"/>
      <c r="U346" s="27"/>
      <c r="V346" s="27"/>
      <c r="W346" s="27"/>
      <c r="X346" s="34"/>
      <c r="Y346" s="33"/>
      <c r="Z346" s="28"/>
      <c r="AA346" s="24"/>
    </row>
    <row r="347" spans="1:27" x14ac:dyDescent="0.2">
      <c r="A347" s="36"/>
      <c r="B347" s="24"/>
      <c r="C347" s="26"/>
      <c r="D347" s="26"/>
      <c r="E347" s="26"/>
      <c r="F347" s="24"/>
      <c r="G347" s="24"/>
      <c r="H347" s="31"/>
      <c r="I347" s="24"/>
      <c r="J347" s="26"/>
      <c r="K347" s="22"/>
      <c r="L347" s="27"/>
      <c r="M347" s="27"/>
      <c r="N347" s="27"/>
      <c r="O347" s="27"/>
      <c r="P347" s="27"/>
      <c r="Q347" s="27"/>
      <c r="R347" s="23"/>
      <c r="S347" s="26"/>
      <c r="T347" s="27"/>
      <c r="U347" s="27"/>
      <c r="V347" s="27"/>
      <c r="W347" s="27"/>
      <c r="X347" s="34"/>
      <c r="Y347" s="33"/>
      <c r="Z347" s="28"/>
      <c r="AA347" s="24"/>
    </row>
    <row r="348" spans="1:27" x14ac:dyDescent="0.2">
      <c r="A348" s="36"/>
      <c r="B348" s="24"/>
      <c r="C348" s="26"/>
      <c r="D348" s="26"/>
      <c r="E348" s="26"/>
      <c r="F348" s="24"/>
      <c r="G348" s="24"/>
      <c r="H348" s="31"/>
      <c r="I348" s="24"/>
      <c r="J348" s="26"/>
      <c r="K348" s="22"/>
      <c r="L348" s="27"/>
      <c r="M348" s="27"/>
      <c r="N348" s="27"/>
      <c r="O348" s="27"/>
      <c r="P348" s="27"/>
      <c r="Q348" s="27"/>
      <c r="R348" s="23"/>
      <c r="S348" s="26"/>
      <c r="T348" s="27"/>
      <c r="U348" s="27"/>
      <c r="V348" s="27"/>
      <c r="W348" s="27"/>
      <c r="X348" s="34"/>
      <c r="Y348" s="33"/>
      <c r="Z348" s="28"/>
      <c r="AA348" s="24"/>
    </row>
    <row r="349" spans="1:27" x14ac:dyDescent="0.2">
      <c r="A349" s="36"/>
      <c r="B349" s="24"/>
      <c r="C349" s="26"/>
      <c r="D349" s="26"/>
      <c r="E349" s="26"/>
      <c r="F349" s="24"/>
      <c r="G349" s="24"/>
      <c r="H349" s="31"/>
      <c r="I349" s="24"/>
      <c r="J349" s="26"/>
      <c r="K349" s="22"/>
      <c r="L349" s="27"/>
      <c r="M349" s="27"/>
      <c r="N349" s="27"/>
      <c r="O349" s="27"/>
      <c r="P349" s="27"/>
      <c r="Q349" s="27"/>
      <c r="R349" s="23"/>
      <c r="S349" s="26"/>
      <c r="T349" s="27"/>
      <c r="U349" s="27"/>
      <c r="V349" s="27"/>
      <c r="W349" s="27"/>
      <c r="X349" s="34"/>
      <c r="Y349" s="33"/>
      <c r="Z349" s="28"/>
      <c r="AA349" s="24"/>
    </row>
    <row r="350" spans="1:27" x14ac:dyDescent="0.2">
      <c r="A350" s="36"/>
      <c r="B350" s="24"/>
      <c r="C350" s="26"/>
      <c r="D350" s="26"/>
      <c r="E350" s="26"/>
      <c r="F350" s="24"/>
      <c r="G350" s="24"/>
      <c r="H350" s="31"/>
      <c r="I350" s="24"/>
      <c r="J350" s="26"/>
      <c r="K350" s="22"/>
      <c r="L350" s="27"/>
      <c r="M350" s="27"/>
      <c r="N350" s="27"/>
      <c r="O350" s="27"/>
      <c r="P350" s="27"/>
      <c r="Q350" s="27"/>
      <c r="R350" s="23"/>
      <c r="S350" s="26"/>
      <c r="T350" s="27"/>
      <c r="U350" s="27"/>
      <c r="V350" s="27"/>
      <c r="W350" s="27"/>
      <c r="X350" s="34"/>
      <c r="Y350" s="33"/>
      <c r="Z350" s="28"/>
      <c r="AA350" s="24"/>
    </row>
    <row r="351" spans="1:27" x14ac:dyDescent="0.2">
      <c r="A351" s="36"/>
      <c r="B351" s="24"/>
      <c r="C351" s="26"/>
      <c r="D351" s="26"/>
      <c r="E351" s="26"/>
      <c r="F351" s="24"/>
      <c r="G351" s="24"/>
      <c r="H351" s="31"/>
      <c r="I351" s="24"/>
      <c r="J351" s="26"/>
      <c r="K351" s="22"/>
      <c r="L351" s="27"/>
      <c r="M351" s="27"/>
      <c r="N351" s="27"/>
      <c r="O351" s="27"/>
      <c r="P351" s="27"/>
      <c r="Q351" s="27"/>
      <c r="R351" s="23"/>
      <c r="S351" s="26"/>
      <c r="T351" s="27"/>
      <c r="U351" s="27"/>
      <c r="V351" s="27"/>
      <c r="W351" s="27"/>
      <c r="X351" s="34"/>
      <c r="Y351" s="33"/>
      <c r="Z351" s="28"/>
      <c r="AA351" s="24"/>
    </row>
    <row r="352" spans="1:27" x14ac:dyDescent="0.2">
      <c r="A352" s="36"/>
      <c r="B352" s="24"/>
      <c r="C352" s="26"/>
      <c r="D352" s="26"/>
      <c r="E352" s="26"/>
      <c r="F352" s="24"/>
      <c r="G352" s="24"/>
      <c r="H352" s="31"/>
      <c r="I352" s="24"/>
      <c r="J352" s="26"/>
      <c r="K352" s="22"/>
      <c r="L352" s="27"/>
      <c r="M352" s="27"/>
      <c r="N352" s="27"/>
      <c r="O352" s="27"/>
      <c r="P352" s="27"/>
      <c r="Q352" s="27"/>
      <c r="R352" s="23"/>
      <c r="S352" s="26"/>
      <c r="T352" s="27"/>
      <c r="U352" s="27"/>
      <c r="V352" s="27"/>
      <c r="W352" s="27"/>
      <c r="X352" s="34"/>
      <c r="Y352" s="33"/>
      <c r="Z352" s="28"/>
      <c r="AA352" s="24"/>
    </row>
    <row r="353" spans="1:27" x14ac:dyDescent="0.2">
      <c r="A353" s="36"/>
      <c r="B353" s="24"/>
      <c r="C353" s="26"/>
      <c r="D353" s="26"/>
      <c r="E353" s="26"/>
      <c r="F353" s="24"/>
      <c r="G353" s="24"/>
      <c r="H353" s="31"/>
      <c r="I353" s="24"/>
      <c r="J353" s="26"/>
      <c r="K353" s="22"/>
      <c r="L353" s="27"/>
      <c r="M353" s="27"/>
      <c r="N353" s="27"/>
      <c r="O353" s="27"/>
      <c r="P353" s="27"/>
      <c r="Q353" s="27"/>
      <c r="R353" s="23"/>
      <c r="S353" s="26"/>
      <c r="T353" s="27"/>
      <c r="U353" s="27"/>
      <c r="V353" s="27"/>
      <c r="W353" s="27"/>
      <c r="X353" s="34"/>
      <c r="Y353" s="33"/>
      <c r="Z353" s="28"/>
      <c r="AA353" s="24"/>
    </row>
    <row r="354" spans="1:27" x14ac:dyDescent="0.2">
      <c r="A354" s="36"/>
      <c r="B354" s="24"/>
      <c r="C354" s="26"/>
      <c r="D354" s="26"/>
      <c r="E354" s="26"/>
      <c r="F354" s="24"/>
      <c r="G354" s="24"/>
      <c r="H354" s="31"/>
      <c r="I354" s="24"/>
      <c r="J354" s="26"/>
      <c r="K354" s="22"/>
      <c r="L354" s="27"/>
      <c r="M354" s="27"/>
      <c r="N354" s="27"/>
      <c r="O354" s="27"/>
      <c r="P354" s="27"/>
      <c r="Q354" s="27"/>
      <c r="R354" s="23"/>
      <c r="S354" s="26"/>
      <c r="T354" s="27"/>
      <c r="U354" s="27"/>
      <c r="V354" s="27"/>
      <c r="W354" s="27"/>
      <c r="X354" s="34"/>
      <c r="Y354" s="33"/>
      <c r="Z354" s="28"/>
      <c r="AA354" s="24"/>
    </row>
    <row r="355" spans="1:27" x14ac:dyDescent="0.2">
      <c r="A355" s="36"/>
      <c r="B355" s="24"/>
      <c r="C355" s="26"/>
      <c r="D355" s="26"/>
      <c r="E355" s="26"/>
      <c r="F355" s="24"/>
      <c r="G355" s="24"/>
      <c r="H355" s="31"/>
      <c r="I355" s="24"/>
      <c r="J355" s="26"/>
      <c r="K355" s="22"/>
      <c r="L355" s="27"/>
      <c r="M355" s="27"/>
      <c r="N355" s="27"/>
      <c r="O355" s="27"/>
      <c r="P355" s="27"/>
      <c r="Q355" s="27"/>
      <c r="R355" s="23"/>
      <c r="S355" s="26"/>
      <c r="T355" s="27"/>
      <c r="U355" s="27"/>
      <c r="V355" s="27"/>
      <c r="W355" s="27"/>
      <c r="X355" s="34"/>
      <c r="Y355" s="33"/>
      <c r="Z355" s="28"/>
      <c r="AA355" s="24"/>
    </row>
    <row r="356" spans="1:27" x14ac:dyDescent="0.2">
      <c r="A356" s="36"/>
      <c r="B356" s="24"/>
      <c r="C356" s="26"/>
      <c r="D356" s="26"/>
      <c r="E356" s="26"/>
      <c r="F356" s="24"/>
      <c r="G356" s="24"/>
      <c r="H356" s="31"/>
      <c r="I356" s="24"/>
      <c r="J356" s="26"/>
      <c r="K356" s="22"/>
      <c r="L356" s="27"/>
      <c r="M356" s="27"/>
      <c r="N356" s="27"/>
      <c r="O356" s="27"/>
      <c r="P356" s="27"/>
      <c r="Q356" s="27"/>
      <c r="R356" s="23"/>
      <c r="S356" s="26"/>
      <c r="T356" s="27"/>
      <c r="U356" s="27"/>
      <c r="V356" s="27"/>
      <c r="W356" s="27"/>
      <c r="X356" s="34"/>
      <c r="Y356" s="33"/>
      <c r="Z356" s="28"/>
      <c r="AA356" s="24"/>
    </row>
    <row r="357" spans="1:27" x14ac:dyDescent="0.2">
      <c r="A357" s="36"/>
      <c r="B357" s="24"/>
      <c r="C357" s="26"/>
      <c r="D357" s="26"/>
      <c r="E357" s="26"/>
      <c r="F357" s="24"/>
      <c r="G357" s="24"/>
      <c r="H357" s="31"/>
      <c r="I357" s="24"/>
      <c r="J357" s="26"/>
      <c r="K357" s="22"/>
      <c r="L357" s="27"/>
      <c r="M357" s="27"/>
      <c r="N357" s="27"/>
      <c r="O357" s="27"/>
      <c r="P357" s="27"/>
      <c r="Q357" s="27"/>
      <c r="R357" s="23"/>
      <c r="S357" s="26"/>
      <c r="T357" s="27"/>
      <c r="U357" s="27"/>
      <c r="V357" s="27"/>
      <c r="W357" s="27"/>
      <c r="X357" s="34"/>
      <c r="Y357" s="33"/>
      <c r="Z357" s="28"/>
      <c r="AA357" s="24"/>
    </row>
    <row r="358" spans="1:27" x14ac:dyDescent="0.2">
      <c r="A358" s="36"/>
      <c r="B358" s="24"/>
      <c r="C358" s="26"/>
      <c r="D358" s="26"/>
      <c r="E358" s="26"/>
      <c r="F358" s="24"/>
      <c r="G358" s="24"/>
      <c r="H358" s="31"/>
      <c r="I358" s="24"/>
      <c r="J358" s="26"/>
      <c r="K358" s="22"/>
      <c r="L358" s="27"/>
      <c r="M358" s="27"/>
      <c r="N358" s="27"/>
      <c r="O358" s="27"/>
      <c r="P358" s="27"/>
      <c r="Q358" s="27"/>
      <c r="R358" s="23"/>
      <c r="S358" s="26"/>
      <c r="T358" s="27"/>
      <c r="U358" s="27"/>
      <c r="V358" s="27"/>
      <c r="W358" s="27"/>
      <c r="X358" s="34"/>
      <c r="Y358" s="33"/>
      <c r="Z358" s="28"/>
      <c r="AA358" s="24"/>
    </row>
    <row r="359" spans="1:27" x14ac:dyDescent="0.2">
      <c r="A359" s="36"/>
      <c r="B359" s="24"/>
      <c r="C359" s="26"/>
      <c r="D359" s="26"/>
      <c r="E359" s="26"/>
      <c r="F359" s="24"/>
      <c r="G359" s="24"/>
      <c r="H359" s="31"/>
      <c r="I359" s="24"/>
      <c r="J359" s="26"/>
      <c r="K359" s="22"/>
      <c r="L359" s="27"/>
      <c r="M359" s="27"/>
      <c r="N359" s="27"/>
      <c r="O359" s="27"/>
      <c r="P359" s="27"/>
      <c r="Q359" s="27"/>
      <c r="R359" s="23"/>
      <c r="S359" s="26"/>
      <c r="T359" s="27"/>
      <c r="U359" s="27"/>
      <c r="V359" s="27"/>
      <c r="W359" s="27"/>
      <c r="X359" s="34"/>
      <c r="Y359" s="33"/>
      <c r="Z359" s="28"/>
      <c r="AA359" s="24"/>
    </row>
    <row r="360" spans="1:27" x14ac:dyDescent="0.2">
      <c r="A360" s="36"/>
      <c r="B360" s="24"/>
      <c r="C360" s="26"/>
      <c r="D360" s="26"/>
      <c r="E360" s="26"/>
      <c r="F360" s="24"/>
      <c r="G360" s="24"/>
      <c r="H360" s="31"/>
      <c r="I360" s="24"/>
      <c r="J360" s="26"/>
      <c r="K360" s="22"/>
      <c r="L360" s="27"/>
      <c r="M360" s="27"/>
      <c r="N360" s="27"/>
      <c r="O360" s="27"/>
      <c r="P360" s="27"/>
      <c r="Q360" s="27"/>
      <c r="R360" s="23"/>
      <c r="S360" s="26"/>
      <c r="T360" s="27"/>
      <c r="U360" s="27"/>
      <c r="V360" s="27"/>
      <c r="W360" s="27"/>
      <c r="X360" s="34"/>
      <c r="Y360" s="33"/>
      <c r="Z360" s="28"/>
      <c r="AA360" s="24"/>
    </row>
    <row r="361" spans="1:27" x14ac:dyDescent="0.2">
      <c r="A361" s="36"/>
      <c r="B361" s="24"/>
      <c r="C361" s="26"/>
      <c r="D361" s="26"/>
      <c r="E361" s="26"/>
      <c r="F361" s="24"/>
      <c r="G361" s="24"/>
      <c r="H361" s="31"/>
      <c r="I361" s="24"/>
      <c r="J361" s="26"/>
      <c r="K361" s="22"/>
      <c r="L361" s="27"/>
      <c r="M361" s="27"/>
      <c r="N361" s="27"/>
      <c r="O361" s="27"/>
      <c r="P361" s="27"/>
      <c r="Q361" s="27"/>
      <c r="R361" s="23"/>
      <c r="S361" s="26"/>
      <c r="T361" s="27"/>
      <c r="U361" s="27"/>
      <c r="V361" s="27"/>
      <c r="W361" s="27"/>
      <c r="X361" s="34"/>
      <c r="Y361" s="33"/>
      <c r="Z361" s="28"/>
      <c r="AA361" s="24"/>
    </row>
    <row r="362" spans="1:27" x14ac:dyDescent="0.2">
      <c r="A362" s="36"/>
      <c r="B362" s="24"/>
      <c r="C362" s="26"/>
      <c r="D362" s="26"/>
      <c r="E362" s="26"/>
      <c r="F362" s="24"/>
      <c r="G362" s="24"/>
      <c r="H362" s="31"/>
      <c r="I362" s="24"/>
      <c r="J362" s="26"/>
      <c r="K362" s="22"/>
      <c r="L362" s="27"/>
      <c r="M362" s="27"/>
      <c r="N362" s="27"/>
      <c r="O362" s="27"/>
      <c r="P362" s="27"/>
      <c r="Q362" s="27"/>
      <c r="R362" s="23"/>
      <c r="S362" s="26"/>
      <c r="T362" s="27"/>
      <c r="U362" s="27"/>
      <c r="V362" s="27"/>
      <c r="W362" s="27"/>
      <c r="X362" s="34"/>
      <c r="Y362" s="33"/>
      <c r="Z362" s="28"/>
      <c r="AA362" s="24"/>
    </row>
    <row r="363" spans="1:27" x14ac:dyDescent="0.2">
      <c r="A363" s="36"/>
      <c r="B363" s="24"/>
      <c r="C363" s="26"/>
      <c r="D363" s="26"/>
      <c r="E363" s="26"/>
      <c r="F363" s="24"/>
      <c r="G363" s="24"/>
      <c r="H363" s="31"/>
      <c r="I363" s="24"/>
      <c r="J363" s="26"/>
      <c r="K363" s="22"/>
      <c r="L363" s="27"/>
      <c r="M363" s="27"/>
      <c r="N363" s="27"/>
      <c r="O363" s="27"/>
      <c r="P363" s="27"/>
      <c r="Q363" s="27"/>
      <c r="R363" s="23"/>
      <c r="S363" s="26"/>
      <c r="T363" s="27"/>
      <c r="U363" s="27"/>
      <c r="V363" s="27"/>
      <c r="W363" s="27"/>
      <c r="X363" s="34"/>
      <c r="Y363" s="33"/>
      <c r="Z363" s="28"/>
      <c r="AA363" s="24"/>
    </row>
    <row r="364" spans="1:27" x14ac:dyDescent="0.2">
      <c r="A364" s="36"/>
      <c r="B364" s="24"/>
      <c r="C364" s="26"/>
      <c r="D364" s="26"/>
      <c r="E364" s="26"/>
      <c r="F364" s="24"/>
      <c r="G364" s="24"/>
      <c r="H364" s="31"/>
      <c r="I364" s="24"/>
      <c r="J364" s="26"/>
      <c r="K364" s="22"/>
      <c r="L364" s="27"/>
      <c r="M364" s="27"/>
      <c r="N364" s="27"/>
      <c r="O364" s="27"/>
      <c r="P364" s="27"/>
      <c r="Q364" s="27"/>
      <c r="R364" s="23"/>
      <c r="S364" s="26"/>
      <c r="T364" s="27"/>
      <c r="U364" s="27"/>
      <c r="V364" s="27"/>
      <c r="W364" s="27"/>
      <c r="X364" s="34"/>
      <c r="Y364" s="33"/>
      <c r="Z364" s="28"/>
      <c r="AA364" s="24"/>
    </row>
    <row r="365" spans="1:27" x14ac:dyDescent="0.2">
      <c r="A365" s="36"/>
      <c r="B365" s="24"/>
      <c r="C365" s="26"/>
      <c r="D365" s="26"/>
      <c r="E365" s="26"/>
      <c r="F365" s="24"/>
      <c r="G365" s="24"/>
      <c r="H365" s="31"/>
      <c r="I365" s="24"/>
      <c r="J365" s="26"/>
      <c r="K365" s="22"/>
      <c r="L365" s="27"/>
      <c r="M365" s="27"/>
      <c r="N365" s="27"/>
      <c r="O365" s="27"/>
      <c r="P365" s="27"/>
      <c r="Q365" s="27"/>
      <c r="R365" s="23"/>
      <c r="S365" s="26"/>
      <c r="T365" s="27"/>
      <c r="U365" s="27"/>
      <c r="V365" s="27"/>
      <c r="W365" s="27"/>
      <c r="X365" s="34"/>
      <c r="Y365" s="33"/>
      <c r="Z365" s="28"/>
      <c r="AA365" s="24"/>
    </row>
    <row r="366" spans="1:27" x14ac:dyDescent="0.2">
      <c r="A366" s="36"/>
      <c r="B366" s="24"/>
      <c r="C366" s="26"/>
      <c r="D366" s="26"/>
      <c r="E366" s="26"/>
      <c r="F366" s="24"/>
      <c r="G366" s="24"/>
      <c r="H366" s="31"/>
      <c r="I366" s="24"/>
      <c r="J366" s="26"/>
      <c r="K366" s="22"/>
      <c r="L366" s="27"/>
      <c r="M366" s="27"/>
      <c r="N366" s="27"/>
      <c r="O366" s="27"/>
      <c r="P366" s="27"/>
      <c r="Q366" s="27"/>
      <c r="R366" s="23"/>
      <c r="S366" s="26"/>
      <c r="T366" s="27"/>
      <c r="U366" s="27"/>
      <c r="V366" s="27"/>
      <c r="W366" s="27"/>
      <c r="X366" s="34"/>
      <c r="Y366" s="33"/>
      <c r="Z366" s="28"/>
      <c r="AA366" s="24"/>
    </row>
    <row r="367" spans="1:27" x14ac:dyDescent="0.2">
      <c r="A367" s="36"/>
      <c r="B367" s="24"/>
      <c r="C367" s="26"/>
      <c r="D367" s="26"/>
      <c r="E367" s="26"/>
      <c r="F367" s="24"/>
      <c r="G367" s="24"/>
      <c r="H367" s="31"/>
      <c r="I367" s="24"/>
      <c r="J367" s="26"/>
      <c r="K367" s="22"/>
      <c r="L367" s="27"/>
      <c r="M367" s="27"/>
      <c r="N367" s="27"/>
      <c r="O367" s="27"/>
      <c r="P367" s="27"/>
      <c r="Q367" s="27"/>
      <c r="R367" s="23"/>
      <c r="S367" s="26"/>
      <c r="T367" s="27"/>
      <c r="U367" s="27"/>
      <c r="V367" s="27"/>
      <c r="W367" s="27"/>
      <c r="X367" s="34"/>
      <c r="Y367" s="33"/>
      <c r="Z367" s="28"/>
      <c r="AA367" s="24"/>
    </row>
    <row r="368" spans="1:27" x14ac:dyDescent="0.2">
      <c r="A368" s="36"/>
      <c r="B368" s="24"/>
      <c r="C368" s="26"/>
      <c r="D368" s="26"/>
      <c r="E368" s="26"/>
      <c r="F368" s="24"/>
      <c r="G368" s="24"/>
      <c r="H368" s="31"/>
      <c r="I368" s="24"/>
      <c r="J368" s="26"/>
      <c r="K368" s="22"/>
      <c r="L368" s="27"/>
      <c r="M368" s="27"/>
      <c r="N368" s="27"/>
      <c r="O368" s="27"/>
      <c r="P368" s="27"/>
      <c r="Q368" s="27"/>
      <c r="R368" s="23"/>
      <c r="S368" s="26"/>
      <c r="T368" s="27"/>
      <c r="U368" s="27"/>
      <c r="V368" s="27"/>
      <c r="W368" s="27"/>
      <c r="X368" s="34"/>
      <c r="Y368" s="33"/>
      <c r="Z368" s="28"/>
      <c r="AA368" s="24"/>
    </row>
    <row r="369" spans="1:27" x14ac:dyDescent="0.2">
      <c r="A369" s="36"/>
      <c r="B369" s="24"/>
      <c r="C369" s="26"/>
      <c r="D369" s="26"/>
      <c r="E369" s="26"/>
      <c r="F369" s="24"/>
      <c r="G369" s="24"/>
      <c r="H369" s="31"/>
      <c r="I369" s="24"/>
      <c r="J369" s="26"/>
      <c r="K369" s="22"/>
      <c r="L369" s="27"/>
      <c r="M369" s="27"/>
      <c r="N369" s="27"/>
      <c r="O369" s="27"/>
      <c r="P369" s="27"/>
      <c r="Q369" s="27"/>
      <c r="R369" s="23"/>
      <c r="S369" s="26"/>
      <c r="T369" s="27"/>
      <c r="U369" s="27"/>
      <c r="V369" s="27"/>
      <c r="W369" s="27"/>
      <c r="X369" s="34"/>
      <c r="Y369" s="33"/>
      <c r="Z369" s="28"/>
      <c r="AA369" s="24"/>
    </row>
    <row r="370" spans="1:27" x14ac:dyDescent="0.2">
      <c r="A370" s="36"/>
      <c r="B370" s="24"/>
      <c r="C370" s="26"/>
      <c r="D370" s="26"/>
      <c r="E370" s="26"/>
      <c r="F370" s="24"/>
      <c r="G370" s="24"/>
      <c r="H370" s="31"/>
      <c r="I370" s="24"/>
      <c r="J370" s="26"/>
      <c r="K370" s="22"/>
      <c r="L370" s="27"/>
      <c r="M370" s="27"/>
      <c r="N370" s="27"/>
      <c r="O370" s="27"/>
      <c r="P370" s="27"/>
      <c r="Q370" s="27"/>
      <c r="R370" s="23"/>
      <c r="S370" s="26"/>
      <c r="T370" s="27"/>
      <c r="U370" s="27"/>
      <c r="V370" s="27"/>
      <c r="W370" s="27"/>
      <c r="X370" s="34"/>
      <c r="Y370" s="33"/>
      <c r="Z370" s="28"/>
      <c r="AA370" s="24"/>
    </row>
    <row r="371" spans="1:27" x14ac:dyDescent="0.2">
      <c r="A371" s="36"/>
      <c r="B371" s="24"/>
      <c r="C371" s="26"/>
      <c r="D371" s="26"/>
      <c r="E371" s="26"/>
      <c r="F371" s="24"/>
      <c r="G371" s="24"/>
      <c r="H371" s="31"/>
      <c r="I371" s="24"/>
      <c r="J371" s="26"/>
      <c r="K371" s="22"/>
      <c r="L371" s="27"/>
      <c r="M371" s="27"/>
      <c r="N371" s="27"/>
      <c r="O371" s="27"/>
      <c r="P371" s="27"/>
      <c r="Q371" s="27"/>
      <c r="R371" s="23"/>
      <c r="S371" s="26"/>
      <c r="T371" s="27"/>
      <c r="U371" s="27"/>
      <c r="V371" s="27"/>
      <c r="W371" s="27"/>
      <c r="X371" s="34"/>
      <c r="Y371" s="33"/>
      <c r="Z371" s="28"/>
      <c r="AA371" s="24"/>
    </row>
    <row r="372" spans="1:27" x14ac:dyDescent="0.2">
      <c r="A372" s="36"/>
      <c r="B372" s="24"/>
      <c r="C372" s="26"/>
      <c r="D372" s="26"/>
      <c r="E372" s="26"/>
      <c r="F372" s="24"/>
      <c r="G372" s="24"/>
      <c r="H372" s="31"/>
      <c r="I372" s="24"/>
      <c r="J372" s="26"/>
      <c r="K372" s="22"/>
      <c r="L372" s="27"/>
      <c r="M372" s="27"/>
      <c r="N372" s="27"/>
      <c r="O372" s="27"/>
      <c r="P372" s="27"/>
      <c r="Q372" s="27"/>
      <c r="R372" s="23"/>
      <c r="S372" s="26"/>
      <c r="T372" s="27"/>
      <c r="U372" s="27"/>
      <c r="V372" s="27"/>
      <c r="W372" s="27"/>
      <c r="X372" s="34"/>
      <c r="Y372" s="33"/>
      <c r="Z372" s="28"/>
      <c r="AA372" s="24"/>
    </row>
    <row r="373" spans="1:27" x14ac:dyDescent="0.2">
      <c r="A373" s="36"/>
      <c r="B373" s="24"/>
      <c r="C373" s="26"/>
      <c r="D373" s="26"/>
      <c r="E373" s="26"/>
      <c r="F373" s="24"/>
      <c r="G373" s="24"/>
      <c r="H373" s="31"/>
      <c r="I373" s="24"/>
      <c r="J373" s="26"/>
      <c r="K373" s="22"/>
      <c r="L373" s="27"/>
      <c r="M373" s="27"/>
      <c r="N373" s="27"/>
      <c r="O373" s="27"/>
      <c r="P373" s="27"/>
      <c r="Q373" s="27"/>
      <c r="R373" s="23"/>
      <c r="S373" s="26"/>
      <c r="T373" s="27"/>
      <c r="U373" s="27"/>
      <c r="V373" s="27"/>
      <c r="W373" s="27"/>
      <c r="X373" s="34"/>
      <c r="Y373" s="33"/>
      <c r="Z373" s="28"/>
      <c r="AA373" s="24"/>
    </row>
    <row r="374" spans="1:27" x14ac:dyDescent="0.2">
      <c r="A374" s="36"/>
      <c r="B374" s="24"/>
      <c r="C374" s="26"/>
      <c r="D374" s="26"/>
      <c r="E374" s="26"/>
      <c r="F374" s="24"/>
      <c r="G374" s="24"/>
      <c r="H374" s="31"/>
      <c r="I374" s="24"/>
      <c r="J374" s="26"/>
      <c r="K374" s="22"/>
      <c r="L374" s="27"/>
      <c r="M374" s="27"/>
      <c r="N374" s="27"/>
      <c r="O374" s="27"/>
      <c r="P374" s="27"/>
      <c r="Q374" s="27"/>
      <c r="R374" s="23"/>
      <c r="S374" s="26"/>
      <c r="T374" s="27"/>
      <c r="U374" s="27"/>
      <c r="V374" s="27"/>
      <c r="W374" s="27"/>
      <c r="X374" s="34"/>
      <c r="Y374" s="33"/>
      <c r="Z374" s="28"/>
      <c r="AA374" s="24"/>
    </row>
    <row r="375" spans="1:27" x14ac:dyDescent="0.2">
      <c r="A375" s="36"/>
      <c r="B375" s="24"/>
      <c r="C375" s="26"/>
      <c r="D375" s="26"/>
      <c r="E375" s="26"/>
      <c r="F375" s="24"/>
      <c r="G375" s="24"/>
      <c r="H375" s="31"/>
      <c r="I375" s="24"/>
      <c r="J375" s="26"/>
      <c r="K375" s="22"/>
      <c r="L375" s="27"/>
      <c r="M375" s="27"/>
      <c r="N375" s="27"/>
      <c r="O375" s="27"/>
      <c r="P375" s="27"/>
      <c r="Q375" s="27"/>
      <c r="R375" s="23"/>
      <c r="S375" s="26"/>
      <c r="T375" s="27"/>
      <c r="U375" s="27"/>
      <c r="V375" s="27"/>
      <c r="W375" s="27"/>
      <c r="X375" s="34"/>
      <c r="Y375" s="33"/>
      <c r="Z375" s="28"/>
      <c r="AA375" s="24"/>
    </row>
    <row r="376" spans="1:27" x14ac:dyDescent="0.2">
      <c r="A376" s="36"/>
      <c r="B376" s="24"/>
      <c r="C376" s="26"/>
      <c r="D376" s="26"/>
      <c r="E376" s="26"/>
      <c r="F376" s="24"/>
      <c r="G376" s="24"/>
      <c r="H376" s="37"/>
      <c r="I376" s="26"/>
      <c r="J376" s="26"/>
      <c r="K376" s="26"/>
      <c r="L376" s="27"/>
      <c r="M376" s="27"/>
      <c r="N376" s="27"/>
      <c r="O376" s="27"/>
      <c r="P376" s="27"/>
      <c r="Q376" s="27"/>
      <c r="R376" s="27"/>
      <c r="S376" s="26"/>
      <c r="T376" s="27"/>
      <c r="U376" s="27"/>
      <c r="V376" s="27"/>
      <c r="W376" s="27"/>
      <c r="X376" s="34"/>
      <c r="Y376" s="33"/>
      <c r="Z376" s="28"/>
      <c r="AA376" s="26"/>
    </row>
    <row r="377" spans="1:27" x14ac:dyDescent="0.2">
      <c r="A377" s="36"/>
      <c r="B377" s="24"/>
      <c r="C377" s="26"/>
      <c r="D377" s="26"/>
      <c r="E377" s="26"/>
      <c r="F377" s="24"/>
      <c r="G377" s="24"/>
      <c r="H377" s="37"/>
      <c r="I377" s="26"/>
      <c r="J377" s="26"/>
      <c r="K377" s="26"/>
      <c r="L377" s="27"/>
      <c r="M377" s="27"/>
      <c r="N377" s="27"/>
      <c r="O377" s="27"/>
      <c r="P377" s="27"/>
      <c r="Q377" s="27"/>
      <c r="R377" s="27"/>
      <c r="S377" s="26"/>
      <c r="T377" s="27"/>
      <c r="U377" s="27"/>
      <c r="V377" s="27"/>
      <c r="W377" s="27"/>
      <c r="X377" s="34"/>
      <c r="Y377" s="33"/>
      <c r="Z377" s="28"/>
      <c r="AA377" s="26"/>
    </row>
    <row r="378" spans="1:27" x14ac:dyDescent="0.2">
      <c r="A378" s="36"/>
      <c r="B378" s="24"/>
      <c r="C378" s="26"/>
      <c r="D378" s="26"/>
      <c r="E378" s="26"/>
      <c r="F378" s="24"/>
      <c r="G378" s="24"/>
      <c r="H378" s="37"/>
      <c r="I378" s="26"/>
      <c r="J378" s="26"/>
      <c r="K378" s="26"/>
      <c r="L378" s="27"/>
      <c r="M378" s="27"/>
      <c r="N378" s="27"/>
      <c r="O378" s="27"/>
      <c r="P378" s="27"/>
      <c r="Q378" s="27"/>
      <c r="R378" s="27"/>
      <c r="S378" s="26"/>
      <c r="T378" s="27"/>
      <c r="U378" s="27"/>
      <c r="V378" s="27"/>
      <c r="W378" s="27"/>
      <c r="X378" s="34"/>
      <c r="Y378" s="33"/>
      <c r="Z378" s="28"/>
      <c r="AA378" s="26"/>
    </row>
    <row r="379" spans="1:27" x14ac:dyDescent="0.2">
      <c r="A379" s="36"/>
      <c r="B379" s="24"/>
      <c r="C379" s="26"/>
      <c r="D379" s="26"/>
      <c r="E379" s="26"/>
      <c r="F379" s="24"/>
      <c r="G379" s="24"/>
      <c r="H379" s="37"/>
      <c r="I379" s="26"/>
      <c r="J379" s="26"/>
      <c r="K379" s="26"/>
      <c r="L379" s="27"/>
      <c r="M379" s="27"/>
      <c r="N379" s="27"/>
      <c r="O379" s="27"/>
      <c r="P379" s="27"/>
      <c r="Q379" s="27"/>
      <c r="R379" s="27"/>
      <c r="S379" s="26"/>
      <c r="T379" s="27"/>
      <c r="U379" s="27"/>
      <c r="V379" s="27"/>
      <c r="W379" s="27"/>
      <c r="X379" s="34"/>
      <c r="Y379" s="33"/>
      <c r="Z379" s="28"/>
      <c r="AA379" s="26"/>
    </row>
    <row r="380" spans="1:27" x14ac:dyDescent="0.2">
      <c r="A380" s="36"/>
      <c r="B380" s="24"/>
      <c r="C380" s="26"/>
      <c r="D380" s="26"/>
      <c r="E380" s="26"/>
      <c r="F380" s="24"/>
      <c r="G380" s="24"/>
      <c r="H380" s="37"/>
      <c r="I380" s="24"/>
      <c r="J380" s="26"/>
      <c r="K380" s="26"/>
      <c r="L380" s="27"/>
      <c r="M380" s="27"/>
      <c r="N380" s="27"/>
      <c r="O380" s="27"/>
      <c r="P380" s="27"/>
      <c r="Q380" s="27"/>
      <c r="R380" s="27"/>
      <c r="S380" s="26"/>
      <c r="T380" s="27"/>
      <c r="U380" s="27"/>
      <c r="V380" s="27"/>
      <c r="W380" s="27"/>
      <c r="X380" s="34"/>
      <c r="Y380" s="33"/>
      <c r="Z380" s="28"/>
      <c r="AA380" s="24"/>
    </row>
    <row r="381" spans="1:27" x14ac:dyDescent="0.2">
      <c r="A381" s="36"/>
      <c r="B381" s="24"/>
      <c r="C381" s="26"/>
      <c r="D381" s="26"/>
      <c r="E381" s="26"/>
      <c r="F381" s="24"/>
      <c r="G381" s="24"/>
      <c r="H381" s="37"/>
      <c r="I381" s="24"/>
      <c r="J381" s="26"/>
      <c r="K381" s="24"/>
      <c r="L381" s="27"/>
      <c r="M381" s="27"/>
      <c r="N381" s="27"/>
      <c r="O381" s="27"/>
      <c r="P381" s="27"/>
      <c r="Q381" s="27"/>
      <c r="R381" s="27"/>
      <c r="S381" s="26"/>
      <c r="T381" s="27"/>
      <c r="U381" s="27"/>
      <c r="V381" s="27"/>
      <c r="W381" s="27"/>
      <c r="X381" s="34"/>
      <c r="Y381" s="33"/>
      <c r="Z381" s="28"/>
      <c r="AA381" s="24"/>
    </row>
    <row r="382" spans="1:27" x14ac:dyDescent="0.2">
      <c r="A382" s="36"/>
      <c r="B382" s="24"/>
      <c r="C382" s="26"/>
      <c r="D382" s="26"/>
      <c r="E382" s="26"/>
      <c r="F382" s="24"/>
      <c r="G382" s="24"/>
      <c r="H382" s="37"/>
      <c r="I382" s="24"/>
      <c r="J382" s="26"/>
      <c r="K382" s="24"/>
      <c r="L382" s="27"/>
      <c r="M382" s="27"/>
      <c r="N382" s="27"/>
      <c r="O382" s="27"/>
      <c r="P382" s="27"/>
      <c r="Q382" s="27"/>
      <c r="R382" s="27"/>
      <c r="S382" s="26"/>
      <c r="T382" s="27"/>
      <c r="U382" s="27"/>
      <c r="V382" s="27"/>
      <c r="W382" s="27"/>
      <c r="X382" s="34"/>
      <c r="Y382" s="33"/>
      <c r="Z382" s="28"/>
      <c r="AA382" s="24"/>
    </row>
    <row r="383" spans="1:27" x14ac:dyDescent="0.2">
      <c r="A383" s="36"/>
      <c r="B383" s="24"/>
      <c r="C383" s="26"/>
      <c r="D383" s="26"/>
      <c r="E383" s="26"/>
      <c r="F383" s="24"/>
      <c r="G383" s="24"/>
      <c r="H383" s="37"/>
      <c r="I383" s="24"/>
      <c r="J383" s="26"/>
      <c r="K383" s="26"/>
      <c r="L383" s="27"/>
      <c r="M383" s="27"/>
      <c r="N383" s="27"/>
      <c r="O383" s="27"/>
      <c r="P383" s="27"/>
      <c r="Q383" s="27"/>
      <c r="R383" s="27"/>
      <c r="S383" s="26"/>
      <c r="T383" s="27"/>
      <c r="U383" s="27"/>
      <c r="V383" s="27"/>
      <c r="W383" s="27"/>
      <c r="X383" s="34"/>
      <c r="Y383" s="33"/>
      <c r="Z383" s="28"/>
      <c r="AA383" s="24"/>
    </row>
    <row r="384" spans="1:27" x14ac:dyDescent="0.2">
      <c r="A384" s="36"/>
      <c r="B384" s="24"/>
      <c r="C384" s="26"/>
      <c r="D384" s="26"/>
      <c r="E384" s="26"/>
      <c r="F384" s="24"/>
      <c r="G384" s="24"/>
      <c r="H384" s="37"/>
      <c r="I384" s="24"/>
      <c r="J384" s="26"/>
      <c r="K384" s="26"/>
      <c r="L384" s="27"/>
      <c r="M384" s="27"/>
      <c r="N384" s="27"/>
      <c r="O384" s="27"/>
      <c r="P384" s="27"/>
      <c r="Q384" s="27"/>
      <c r="R384" s="27"/>
      <c r="S384" s="26"/>
      <c r="T384" s="27"/>
      <c r="U384" s="27"/>
      <c r="V384" s="27"/>
      <c r="W384" s="27"/>
      <c r="X384" s="34"/>
      <c r="Y384" s="33"/>
      <c r="Z384" s="28"/>
      <c r="AA384" s="24"/>
    </row>
    <row r="385" spans="1:27" x14ac:dyDescent="0.2">
      <c r="A385" s="36"/>
      <c r="B385" s="24"/>
      <c r="C385" s="26"/>
      <c r="D385" s="26"/>
      <c r="E385" s="26"/>
      <c r="F385" s="24"/>
      <c r="G385" s="24"/>
      <c r="H385" s="37"/>
      <c r="I385" s="24"/>
      <c r="J385" s="26"/>
      <c r="K385" s="26"/>
      <c r="L385" s="27"/>
      <c r="M385" s="27"/>
      <c r="N385" s="27"/>
      <c r="O385" s="27"/>
      <c r="P385" s="27"/>
      <c r="Q385" s="27"/>
      <c r="R385" s="27"/>
      <c r="S385" s="26"/>
      <c r="T385" s="27"/>
      <c r="U385" s="27"/>
      <c r="V385" s="27"/>
      <c r="W385" s="27"/>
      <c r="X385" s="34"/>
      <c r="Y385" s="33"/>
      <c r="Z385" s="28"/>
      <c r="AA385" s="24"/>
    </row>
    <row r="386" spans="1:27" x14ac:dyDescent="0.2">
      <c r="A386" s="36"/>
      <c r="B386" s="24"/>
      <c r="C386" s="26"/>
      <c r="D386" s="26"/>
      <c r="E386" s="26"/>
      <c r="F386" s="24"/>
      <c r="G386" s="24"/>
      <c r="H386" s="37"/>
      <c r="I386" s="24"/>
      <c r="J386" s="26"/>
      <c r="K386" s="24"/>
      <c r="L386" s="27"/>
      <c r="M386" s="27"/>
      <c r="N386" s="27"/>
      <c r="O386" s="27"/>
      <c r="P386" s="27"/>
      <c r="Q386" s="27"/>
      <c r="R386" s="27"/>
      <c r="S386" s="26"/>
      <c r="T386" s="27"/>
      <c r="U386" s="27"/>
      <c r="V386" s="27"/>
      <c r="W386" s="27"/>
      <c r="X386" s="34"/>
      <c r="Y386" s="33"/>
      <c r="Z386" s="28"/>
      <c r="AA386" s="24"/>
    </row>
    <row r="387" spans="1:27" x14ac:dyDescent="0.2">
      <c r="A387" s="36"/>
      <c r="B387" s="24"/>
      <c r="C387" s="26"/>
      <c r="D387" s="26"/>
      <c r="E387" s="26"/>
      <c r="F387" s="24"/>
      <c r="G387" s="24"/>
      <c r="H387" s="37"/>
      <c r="I387" s="24"/>
      <c r="J387" s="26"/>
      <c r="K387" s="26"/>
      <c r="L387" s="27"/>
      <c r="M387" s="27"/>
      <c r="N387" s="27"/>
      <c r="O387" s="27"/>
      <c r="P387" s="27"/>
      <c r="Q387" s="27"/>
      <c r="R387" s="27"/>
      <c r="S387" s="26"/>
      <c r="T387" s="27"/>
      <c r="U387" s="27"/>
      <c r="V387" s="27"/>
      <c r="W387" s="27"/>
      <c r="X387" s="34"/>
      <c r="Y387" s="33"/>
      <c r="Z387" s="28"/>
      <c r="AA387" s="24"/>
    </row>
    <row r="388" spans="1:27" x14ac:dyDescent="0.2">
      <c r="A388" s="36"/>
      <c r="B388" s="24"/>
      <c r="C388" s="26"/>
      <c r="D388" s="26"/>
      <c r="E388" s="26"/>
      <c r="F388" s="24"/>
      <c r="G388" s="24"/>
      <c r="H388" s="37"/>
      <c r="I388" s="24"/>
      <c r="J388" s="26"/>
      <c r="K388" s="26"/>
      <c r="L388" s="27"/>
      <c r="M388" s="27"/>
      <c r="N388" s="27"/>
      <c r="O388" s="27"/>
      <c r="P388" s="27"/>
      <c r="Q388" s="27"/>
      <c r="R388" s="27"/>
      <c r="S388" s="26"/>
      <c r="T388" s="27"/>
      <c r="U388" s="27"/>
      <c r="V388" s="27"/>
      <c r="W388" s="27"/>
      <c r="X388" s="34"/>
      <c r="Y388" s="33"/>
      <c r="Z388" s="28"/>
      <c r="AA388" s="24"/>
    </row>
    <row r="389" spans="1:27" x14ac:dyDescent="0.2">
      <c r="A389" s="36"/>
      <c r="B389" s="24"/>
      <c r="C389" s="26"/>
      <c r="D389" s="26"/>
      <c r="E389" s="26"/>
      <c r="F389" s="24"/>
      <c r="G389" s="24"/>
      <c r="H389" s="37"/>
      <c r="I389" s="24"/>
      <c r="J389" s="26"/>
      <c r="K389" s="26"/>
      <c r="L389" s="27"/>
      <c r="M389" s="27"/>
      <c r="N389" s="27"/>
      <c r="O389" s="27"/>
      <c r="P389" s="27"/>
      <c r="Q389" s="27"/>
      <c r="R389" s="27"/>
      <c r="S389" s="26"/>
      <c r="T389" s="27"/>
      <c r="U389" s="27"/>
      <c r="V389" s="27"/>
      <c r="W389" s="27"/>
      <c r="X389" s="34"/>
      <c r="Y389" s="33"/>
      <c r="Z389" s="28"/>
      <c r="AA389" s="24"/>
    </row>
    <row r="390" spans="1:27" ht="17" thickBot="1" x14ac:dyDescent="0.25">
      <c r="A390" s="36"/>
      <c r="B390" s="24"/>
      <c r="C390" s="26"/>
      <c r="D390" s="26"/>
      <c r="E390" s="26"/>
      <c r="F390" s="24"/>
      <c r="G390" s="24"/>
      <c r="H390" s="37"/>
      <c r="I390" s="24"/>
      <c r="J390" s="26"/>
      <c r="K390" s="26"/>
      <c r="L390" s="27"/>
      <c r="M390" s="27"/>
      <c r="N390" s="27"/>
      <c r="O390" s="27"/>
      <c r="P390" s="27"/>
      <c r="Q390" s="27"/>
      <c r="R390" s="27"/>
      <c r="S390" s="26"/>
      <c r="T390" s="27"/>
      <c r="U390" s="27"/>
      <c r="V390" s="27"/>
      <c r="W390" s="27"/>
      <c r="X390" s="34"/>
      <c r="Y390" s="33"/>
      <c r="Z390" s="28"/>
      <c r="AA390" s="24"/>
    </row>
    <row r="391" spans="1:27" x14ac:dyDescent="0.2">
      <c r="A391" s="59"/>
      <c r="B391" s="38"/>
      <c r="C391" s="40"/>
      <c r="D391" s="40"/>
      <c r="E391" s="40"/>
      <c r="F391" s="38"/>
      <c r="G391" s="38"/>
      <c r="H391" s="60"/>
      <c r="I391" s="38"/>
      <c r="J391" s="40"/>
      <c r="K391" s="40"/>
      <c r="L391" s="39"/>
      <c r="M391" s="39"/>
      <c r="N391" s="39"/>
      <c r="O391" s="39"/>
      <c r="P391" s="39"/>
      <c r="Q391" s="39"/>
      <c r="R391" s="39"/>
      <c r="S391" s="40"/>
      <c r="T391" s="39"/>
      <c r="U391" s="39"/>
      <c r="V391" s="39"/>
      <c r="W391" s="39"/>
      <c r="X391" s="41"/>
      <c r="Y391" s="42"/>
      <c r="Z391" s="43"/>
      <c r="AA391" s="38"/>
    </row>
    <row r="392" spans="1:27" x14ac:dyDescent="0.2">
      <c r="A392" s="36"/>
      <c r="B392" s="24"/>
      <c r="C392" s="26"/>
      <c r="D392" s="26"/>
      <c r="E392" s="26"/>
      <c r="F392" s="24"/>
      <c r="G392" s="24"/>
      <c r="H392" s="37"/>
      <c r="I392" s="24"/>
      <c r="J392" s="26"/>
      <c r="K392" s="26"/>
      <c r="L392" s="27"/>
      <c r="M392" s="27"/>
      <c r="N392" s="27"/>
      <c r="O392" s="27"/>
      <c r="P392" s="27"/>
      <c r="Q392" s="27"/>
      <c r="R392" s="27"/>
      <c r="S392" s="26"/>
      <c r="T392" s="27"/>
      <c r="U392" s="27"/>
      <c r="V392" s="27"/>
      <c r="W392" s="27"/>
      <c r="X392" s="34"/>
      <c r="Y392" s="33"/>
      <c r="Z392" s="28"/>
      <c r="AA392" s="24"/>
    </row>
    <row r="393" spans="1:27" x14ac:dyDescent="0.2">
      <c r="A393" s="36"/>
      <c r="B393" s="24"/>
      <c r="C393" s="26"/>
      <c r="D393" s="26"/>
      <c r="E393" s="26"/>
      <c r="F393" s="24"/>
      <c r="G393" s="24"/>
      <c r="H393" s="37"/>
      <c r="I393" s="24"/>
      <c r="J393" s="26"/>
      <c r="K393" s="26"/>
      <c r="L393" s="27"/>
      <c r="M393" s="27"/>
      <c r="N393" s="27"/>
      <c r="O393" s="27"/>
      <c r="P393" s="27"/>
      <c r="Q393" s="27"/>
      <c r="R393" s="27"/>
      <c r="S393" s="26"/>
      <c r="T393" s="27"/>
      <c r="U393" s="27"/>
      <c r="V393" s="27"/>
      <c r="W393" s="27"/>
      <c r="X393" s="34"/>
      <c r="Y393" s="33"/>
      <c r="Z393" s="28"/>
      <c r="AA393" s="24"/>
    </row>
    <row r="394" spans="1:27" x14ac:dyDescent="0.2">
      <c r="A394" s="36"/>
      <c r="B394" s="24"/>
      <c r="C394" s="26"/>
      <c r="D394" s="26"/>
      <c r="E394" s="26"/>
      <c r="F394" s="24"/>
      <c r="G394" s="24"/>
      <c r="H394" s="37"/>
      <c r="I394" s="24"/>
      <c r="J394" s="26"/>
      <c r="K394" s="26"/>
      <c r="L394" s="27"/>
      <c r="M394" s="27"/>
      <c r="N394" s="27"/>
      <c r="O394" s="27"/>
      <c r="P394" s="27"/>
      <c r="Q394" s="27"/>
      <c r="R394" s="27"/>
      <c r="S394" s="26"/>
      <c r="T394" s="27"/>
      <c r="U394" s="27"/>
      <c r="V394" s="27"/>
      <c r="W394" s="27"/>
      <c r="X394" s="34"/>
      <c r="Y394" s="33"/>
      <c r="Z394" s="28"/>
      <c r="AA394" s="24"/>
    </row>
    <row r="395" spans="1:27" x14ac:dyDescent="0.2">
      <c r="A395" s="36"/>
      <c r="B395" s="24"/>
      <c r="C395" s="26"/>
      <c r="D395" s="26"/>
      <c r="E395" s="26"/>
      <c r="F395" s="24"/>
      <c r="G395" s="24"/>
      <c r="H395" s="37"/>
      <c r="I395" s="24"/>
      <c r="J395" s="26"/>
      <c r="K395" s="24"/>
      <c r="L395" s="27"/>
      <c r="M395" s="27"/>
      <c r="N395" s="27"/>
      <c r="O395" s="27"/>
      <c r="P395" s="27"/>
      <c r="Q395" s="27"/>
      <c r="R395" s="27"/>
      <c r="S395" s="26"/>
      <c r="T395" s="27"/>
      <c r="U395" s="27"/>
      <c r="V395" s="27"/>
      <c r="W395" s="27"/>
      <c r="X395" s="34"/>
      <c r="Y395" s="33"/>
      <c r="Z395" s="28"/>
      <c r="AA395" s="24"/>
    </row>
    <row r="396" spans="1:27" x14ac:dyDescent="0.2">
      <c r="A396" s="36"/>
      <c r="B396" s="24"/>
      <c r="C396" s="26"/>
      <c r="D396" s="26"/>
      <c r="E396" s="26"/>
      <c r="F396" s="24"/>
      <c r="G396" s="24"/>
      <c r="H396" s="37"/>
      <c r="I396" s="24"/>
      <c r="J396" s="26"/>
      <c r="K396" s="24"/>
      <c r="L396" s="27"/>
      <c r="M396" s="27"/>
      <c r="N396" s="27"/>
      <c r="O396" s="27"/>
      <c r="P396" s="27"/>
      <c r="Q396" s="27"/>
      <c r="R396" s="27"/>
      <c r="S396" s="26"/>
      <c r="T396" s="27"/>
      <c r="U396" s="27"/>
      <c r="V396" s="27"/>
      <c r="W396" s="27"/>
      <c r="X396" s="34"/>
      <c r="Y396" s="33"/>
      <c r="Z396" s="28"/>
      <c r="AA396" s="24"/>
    </row>
    <row r="397" spans="1:27" x14ac:dyDescent="0.2">
      <c r="A397" s="36"/>
      <c r="B397" s="24"/>
      <c r="C397" s="26"/>
      <c r="D397" s="26"/>
      <c r="E397" s="26"/>
      <c r="F397" s="24"/>
      <c r="G397" s="24"/>
      <c r="H397" s="37"/>
      <c r="I397" s="24"/>
      <c r="J397" s="26"/>
      <c r="K397" s="26"/>
      <c r="L397" s="27"/>
      <c r="M397" s="27"/>
      <c r="N397" s="27"/>
      <c r="O397" s="27"/>
      <c r="P397" s="27"/>
      <c r="Q397" s="27"/>
      <c r="R397" s="27"/>
      <c r="S397" s="26"/>
      <c r="T397" s="27"/>
      <c r="U397" s="27"/>
      <c r="V397" s="27"/>
      <c r="W397" s="27"/>
      <c r="X397" s="34"/>
      <c r="Y397" s="33"/>
      <c r="Z397" s="28"/>
      <c r="AA397" s="24"/>
    </row>
    <row r="398" spans="1:27" x14ac:dyDescent="0.2">
      <c r="A398" s="36"/>
      <c r="B398" s="24"/>
      <c r="C398" s="26"/>
      <c r="D398" s="26"/>
      <c r="E398" s="26"/>
      <c r="F398" s="24"/>
      <c r="G398" s="24"/>
      <c r="H398" s="37"/>
      <c r="I398" s="24"/>
      <c r="J398" s="26"/>
      <c r="K398" s="26"/>
      <c r="L398" s="27"/>
      <c r="M398" s="27"/>
      <c r="N398" s="27"/>
      <c r="O398" s="27"/>
      <c r="P398" s="27"/>
      <c r="Q398" s="27"/>
      <c r="R398" s="27"/>
      <c r="S398" s="26"/>
      <c r="T398" s="27"/>
      <c r="U398" s="27"/>
      <c r="V398" s="27"/>
      <c r="W398" s="27"/>
      <c r="X398" s="34"/>
      <c r="Y398" s="33"/>
      <c r="Z398" s="28"/>
      <c r="AA398" s="24"/>
    </row>
    <row r="399" spans="1:27" x14ac:dyDescent="0.2">
      <c r="A399" s="36"/>
      <c r="B399" s="24"/>
      <c r="C399" s="26"/>
      <c r="D399" s="26"/>
      <c r="E399" s="26"/>
      <c r="F399" s="24"/>
      <c r="G399" s="24"/>
      <c r="H399" s="37"/>
      <c r="I399" s="24"/>
      <c r="J399" s="26"/>
      <c r="K399" s="26"/>
      <c r="L399" s="27"/>
      <c r="M399" s="27"/>
      <c r="N399" s="27"/>
      <c r="O399" s="27"/>
      <c r="P399" s="27"/>
      <c r="Q399" s="27"/>
      <c r="R399" s="27"/>
      <c r="S399" s="26"/>
      <c r="T399" s="27"/>
      <c r="U399" s="27"/>
      <c r="V399" s="27"/>
      <c r="W399" s="27"/>
      <c r="X399" s="34"/>
      <c r="Y399" s="33"/>
      <c r="Z399" s="28"/>
      <c r="AA399" s="24"/>
    </row>
    <row r="400" spans="1:27" x14ac:dyDescent="0.2">
      <c r="A400" s="36"/>
      <c r="B400" s="24"/>
      <c r="C400" s="26"/>
      <c r="D400" s="26"/>
      <c r="E400" s="26"/>
      <c r="F400" s="24"/>
      <c r="G400" s="24"/>
      <c r="H400" s="37"/>
      <c r="I400" s="24"/>
      <c r="J400" s="26"/>
      <c r="K400" s="26"/>
      <c r="L400" s="27"/>
      <c r="M400" s="27"/>
      <c r="N400" s="27"/>
      <c r="O400" s="27"/>
      <c r="P400" s="27"/>
      <c r="Q400" s="27"/>
      <c r="R400" s="27"/>
      <c r="S400" s="26"/>
      <c r="T400" s="27"/>
      <c r="U400" s="27"/>
      <c r="V400" s="27"/>
      <c r="W400" s="27"/>
      <c r="X400" s="34"/>
      <c r="Y400" s="33"/>
      <c r="Z400" s="28"/>
      <c r="AA400" s="24"/>
    </row>
    <row r="401" spans="1:27" x14ac:dyDescent="0.2">
      <c r="A401" s="36"/>
      <c r="B401" s="24"/>
      <c r="C401" s="26"/>
      <c r="D401" s="26"/>
      <c r="E401" s="26"/>
      <c r="F401" s="24"/>
      <c r="G401" s="24"/>
      <c r="H401" s="37"/>
      <c r="I401" s="24"/>
      <c r="J401" s="26"/>
      <c r="K401" s="26"/>
      <c r="L401" s="27"/>
      <c r="M401" s="27"/>
      <c r="N401" s="27"/>
      <c r="O401" s="27"/>
      <c r="P401" s="27"/>
      <c r="Q401" s="27"/>
      <c r="R401" s="27"/>
      <c r="S401" s="26"/>
      <c r="T401" s="27"/>
      <c r="U401" s="27"/>
      <c r="V401" s="27"/>
      <c r="W401" s="27"/>
      <c r="X401" s="34"/>
      <c r="Y401" s="33"/>
      <c r="Z401" s="28"/>
      <c r="AA401" s="24"/>
    </row>
    <row r="402" spans="1:27" x14ac:dyDescent="0.2">
      <c r="A402" s="36"/>
      <c r="B402" s="24"/>
      <c r="C402" s="26"/>
      <c r="D402" s="26"/>
      <c r="E402" s="26"/>
      <c r="F402" s="24"/>
      <c r="G402" s="24"/>
      <c r="H402" s="37"/>
      <c r="I402" s="24"/>
      <c r="J402" s="26"/>
      <c r="K402" s="24"/>
      <c r="L402" s="27"/>
      <c r="M402" s="27"/>
      <c r="N402" s="27"/>
      <c r="O402" s="27"/>
      <c r="P402" s="27"/>
      <c r="Q402" s="27"/>
      <c r="R402" s="27"/>
      <c r="S402" s="26"/>
      <c r="T402" s="27"/>
      <c r="U402" s="27"/>
      <c r="V402" s="27"/>
      <c r="W402" s="27"/>
      <c r="X402" s="34"/>
      <c r="Y402" s="33"/>
      <c r="Z402" s="28"/>
      <c r="AA402" s="24"/>
    </row>
    <row r="403" spans="1:27" x14ac:dyDescent="0.2">
      <c r="A403" s="36"/>
      <c r="B403" s="24"/>
      <c r="C403" s="26"/>
      <c r="D403" s="26"/>
      <c r="E403" s="26"/>
      <c r="F403" s="24"/>
      <c r="G403" s="24"/>
      <c r="H403" s="37"/>
      <c r="I403" s="24"/>
      <c r="J403" s="26"/>
      <c r="K403" s="26"/>
      <c r="L403" s="27"/>
      <c r="M403" s="27"/>
      <c r="N403" s="27"/>
      <c r="O403" s="27"/>
      <c r="P403" s="27"/>
      <c r="Q403" s="27"/>
      <c r="R403" s="27"/>
      <c r="S403" s="26"/>
      <c r="T403" s="27"/>
      <c r="U403" s="27"/>
      <c r="V403" s="27"/>
      <c r="W403" s="27"/>
      <c r="X403" s="34"/>
      <c r="Y403" s="33"/>
      <c r="Z403" s="28"/>
      <c r="AA403" s="24"/>
    </row>
    <row r="404" spans="1:27" x14ac:dyDescent="0.2">
      <c r="A404" s="36"/>
      <c r="B404" s="24"/>
      <c r="C404" s="26"/>
      <c r="D404" s="26"/>
      <c r="E404" s="26"/>
      <c r="F404" s="24"/>
      <c r="G404" s="24"/>
      <c r="H404" s="37"/>
      <c r="I404" s="24"/>
      <c r="J404" s="26"/>
      <c r="K404" s="24"/>
      <c r="L404" s="27"/>
      <c r="M404" s="27"/>
      <c r="N404" s="27"/>
      <c r="O404" s="27"/>
      <c r="P404" s="27"/>
      <c r="Q404" s="27"/>
      <c r="R404" s="27"/>
      <c r="S404" s="26"/>
      <c r="T404" s="27"/>
      <c r="U404" s="27"/>
      <c r="V404" s="27"/>
      <c r="W404" s="27"/>
      <c r="X404" s="34"/>
      <c r="Y404" s="33"/>
      <c r="Z404" s="28"/>
      <c r="AA404" s="24"/>
    </row>
    <row r="405" spans="1:27" x14ac:dyDescent="0.2">
      <c r="A405" s="36"/>
      <c r="B405" s="24"/>
      <c r="C405" s="26"/>
      <c r="D405" s="26"/>
      <c r="E405" s="26"/>
      <c r="F405" s="24"/>
      <c r="G405" s="24"/>
      <c r="H405" s="37"/>
      <c r="I405" s="24"/>
      <c r="J405" s="26"/>
      <c r="K405" s="26"/>
      <c r="L405" s="27"/>
      <c r="M405" s="27"/>
      <c r="N405" s="27"/>
      <c r="O405" s="27"/>
      <c r="P405" s="27"/>
      <c r="Q405" s="27"/>
      <c r="R405" s="27"/>
      <c r="S405" s="26"/>
      <c r="T405" s="27"/>
      <c r="U405" s="27"/>
      <c r="V405" s="27"/>
      <c r="W405" s="27"/>
      <c r="X405" s="34"/>
      <c r="Y405" s="33"/>
      <c r="Z405" s="28"/>
      <c r="AA405" s="24"/>
    </row>
    <row r="406" spans="1:27" x14ac:dyDescent="0.2">
      <c r="A406" s="36"/>
      <c r="B406" s="24"/>
      <c r="C406" s="26"/>
      <c r="D406" s="26"/>
      <c r="E406" s="26"/>
      <c r="F406" s="24"/>
      <c r="G406" s="24"/>
      <c r="H406" s="37"/>
      <c r="I406" s="24"/>
      <c r="J406" s="26"/>
      <c r="K406" s="26"/>
      <c r="L406" s="27"/>
      <c r="M406" s="27"/>
      <c r="N406" s="27"/>
      <c r="O406" s="27"/>
      <c r="P406" s="27"/>
      <c r="Q406" s="27"/>
      <c r="R406" s="27"/>
      <c r="S406" s="26"/>
      <c r="T406" s="27"/>
      <c r="U406" s="27"/>
      <c r="V406" s="27"/>
      <c r="W406" s="27"/>
      <c r="X406" s="34"/>
      <c r="Y406" s="33"/>
      <c r="Z406" s="28"/>
      <c r="AA406" s="24"/>
    </row>
    <row r="407" spans="1:27" x14ac:dyDescent="0.2">
      <c r="A407" s="36"/>
      <c r="B407" s="24"/>
      <c r="C407" s="26"/>
      <c r="D407" s="26"/>
      <c r="E407" s="26"/>
      <c r="F407" s="24"/>
      <c r="G407" s="24"/>
      <c r="H407" s="37"/>
      <c r="I407" s="24"/>
      <c r="J407" s="26"/>
      <c r="K407" s="26"/>
      <c r="L407" s="27"/>
      <c r="M407" s="27"/>
      <c r="N407" s="27"/>
      <c r="O407" s="27"/>
      <c r="P407" s="27"/>
      <c r="Q407" s="27"/>
      <c r="R407" s="27"/>
      <c r="S407" s="26"/>
      <c r="T407" s="27"/>
      <c r="U407" s="27"/>
      <c r="V407" s="27"/>
      <c r="W407" s="27"/>
      <c r="X407" s="34"/>
      <c r="Y407" s="33"/>
      <c r="Z407" s="28"/>
      <c r="AA407" s="24"/>
    </row>
    <row r="408" spans="1:27" x14ac:dyDescent="0.2">
      <c r="A408" s="36"/>
      <c r="B408" s="24"/>
      <c r="C408" s="26"/>
      <c r="D408" s="26"/>
      <c r="E408" s="26"/>
      <c r="F408" s="24"/>
      <c r="G408" s="24"/>
      <c r="H408" s="37"/>
      <c r="I408" s="24"/>
      <c r="J408" s="26"/>
      <c r="K408" s="26"/>
      <c r="L408" s="27"/>
      <c r="M408" s="27"/>
      <c r="N408" s="27"/>
      <c r="O408" s="27"/>
      <c r="P408" s="27"/>
      <c r="Q408" s="27"/>
      <c r="R408" s="27"/>
      <c r="S408" s="26"/>
      <c r="T408" s="27"/>
      <c r="U408" s="27"/>
      <c r="V408" s="27"/>
      <c r="W408" s="27"/>
      <c r="X408" s="34"/>
      <c r="Y408" s="33"/>
      <c r="Z408" s="28"/>
      <c r="AA408" s="24"/>
    </row>
    <row r="409" spans="1:27" x14ac:dyDescent="0.2">
      <c r="A409" s="36"/>
      <c r="B409" s="24"/>
      <c r="C409" s="26"/>
      <c r="D409" s="26"/>
      <c r="E409" s="26"/>
      <c r="F409" s="24"/>
      <c r="G409" s="24"/>
      <c r="H409" s="37"/>
      <c r="I409" s="24"/>
      <c r="J409" s="26"/>
      <c r="K409" s="26"/>
      <c r="L409" s="27"/>
      <c r="M409" s="27"/>
      <c r="N409" s="27"/>
      <c r="O409" s="27"/>
      <c r="P409" s="27"/>
      <c r="Q409" s="27"/>
      <c r="R409" s="27"/>
      <c r="S409" s="26"/>
      <c r="T409" s="27"/>
      <c r="U409" s="27"/>
      <c r="V409" s="27"/>
      <c r="W409" s="27"/>
      <c r="X409" s="34"/>
      <c r="Y409" s="33"/>
      <c r="Z409" s="28"/>
      <c r="AA409" s="24"/>
    </row>
    <row r="410" spans="1:27" x14ac:dyDescent="0.2">
      <c r="A410" s="36"/>
      <c r="B410" s="24"/>
      <c r="C410" s="26"/>
      <c r="D410" s="26"/>
      <c r="E410" s="26"/>
      <c r="F410" s="24"/>
      <c r="G410" s="24"/>
      <c r="H410" s="37"/>
      <c r="I410" s="24"/>
      <c r="J410" s="26"/>
      <c r="K410" s="26"/>
      <c r="L410" s="27"/>
      <c r="M410" s="27"/>
      <c r="N410" s="27"/>
      <c r="O410" s="27"/>
      <c r="P410" s="27"/>
      <c r="Q410" s="27"/>
      <c r="R410" s="27"/>
      <c r="S410" s="26"/>
      <c r="T410" s="27"/>
      <c r="U410" s="27"/>
      <c r="V410" s="27"/>
      <c r="W410" s="27"/>
      <c r="X410" s="34"/>
      <c r="Y410" s="33"/>
      <c r="Z410" s="28"/>
      <c r="AA410" s="24"/>
    </row>
    <row r="411" spans="1:27" x14ac:dyDescent="0.2">
      <c r="A411" s="36"/>
      <c r="B411" s="24"/>
      <c r="C411" s="26"/>
      <c r="D411" s="26"/>
      <c r="E411" s="26"/>
      <c r="F411" s="24"/>
      <c r="G411" s="24"/>
      <c r="H411" s="37"/>
      <c r="I411" s="24"/>
      <c r="J411" s="26"/>
      <c r="K411" s="26"/>
      <c r="L411" s="27"/>
      <c r="M411" s="27"/>
      <c r="N411" s="27"/>
      <c r="O411" s="27"/>
      <c r="P411" s="27"/>
      <c r="Q411" s="27"/>
      <c r="R411" s="27"/>
      <c r="S411" s="26"/>
      <c r="T411" s="27"/>
      <c r="U411" s="27"/>
      <c r="V411" s="27"/>
      <c r="W411" s="27"/>
      <c r="X411" s="34"/>
      <c r="Y411" s="33"/>
      <c r="Z411" s="28"/>
      <c r="AA411" s="24"/>
    </row>
    <row r="412" spans="1:27" x14ac:dyDescent="0.2">
      <c r="A412" s="36"/>
      <c r="B412" s="24"/>
      <c r="C412" s="26"/>
      <c r="D412" s="26"/>
      <c r="E412" s="26"/>
      <c r="F412" s="24"/>
      <c r="G412" s="24"/>
      <c r="H412" s="37"/>
      <c r="I412" s="24"/>
      <c r="J412" s="26"/>
      <c r="K412" s="26"/>
      <c r="L412" s="27"/>
      <c r="M412" s="27"/>
      <c r="N412" s="27"/>
      <c r="O412" s="27"/>
      <c r="P412" s="27"/>
      <c r="Q412" s="27"/>
      <c r="R412" s="27"/>
      <c r="S412" s="26"/>
      <c r="T412" s="27"/>
      <c r="U412" s="27"/>
      <c r="V412" s="27"/>
      <c r="W412" s="27"/>
      <c r="X412" s="34"/>
      <c r="Y412" s="33"/>
      <c r="Z412" s="28"/>
      <c r="AA412" s="24"/>
    </row>
    <row r="413" spans="1:27" x14ac:dyDescent="0.2">
      <c r="A413" s="36"/>
      <c r="B413" s="24"/>
      <c r="C413" s="26"/>
      <c r="D413" s="26"/>
      <c r="E413" s="26"/>
      <c r="F413" s="24"/>
      <c r="G413" s="24"/>
      <c r="H413" s="37"/>
      <c r="I413" s="24"/>
      <c r="J413" s="26"/>
      <c r="K413" s="26"/>
      <c r="L413" s="27"/>
      <c r="M413" s="27"/>
      <c r="N413" s="27"/>
      <c r="O413" s="27"/>
      <c r="P413" s="27"/>
      <c r="Q413" s="27"/>
      <c r="R413" s="27"/>
      <c r="S413" s="26"/>
      <c r="T413" s="27"/>
      <c r="U413" s="27"/>
      <c r="V413" s="27"/>
      <c r="W413" s="27"/>
      <c r="X413" s="34"/>
      <c r="Y413" s="33"/>
      <c r="Z413" s="28"/>
      <c r="AA413" s="24"/>
    </row>
    <row r="414" spans="1:27" x14ac:dyDescent="0.2">
      <c r="A414" s="36"/>
      <c r="B414" s="24"/>
      <c r="C414" s="26"/>
      <c r="D414" s="26"/>
      <c r="E414" s="26"/>
      <c r="F414" s="24"/>
      <c r="G414" s="24"/>
      <c r="H414" s="37"/>
      <c r="I414" s="24"/>
      <c r="J414" s="26"/>
      <c r="K414" s="26"/>
      <c r="L414" s="27"/>
      <c r="M414" s="27"/>
      <c r="N414" s="27"/>
      <c r="O414" s="27"/>
      <c r="P414" s="27"/>
      <c r="Q414" s="27"/>
      <c r="R414" s="27"/>
      <c r="S414" s="26"/>
      <c r="T414" s="27"/>
      <c r="U414" s="27"/>
      <c r="V414" s="27"/>
      <c r="W414" s="27"/>
      <c r="X414" s="34"/>
      <c r="Y414" s="33"/>
      <c r="Z414" s="28"/>
      <c r="AA414" s="24"/>
    </row>
    <row r="415" spans="1:27" x14ac:dyDescent="0.2">
      <c r="A415" s="36"/>
      <c r="B415" s="24"/>
      <c r="C415" s="26"/>
      <c r="D415" s="26"/>
      <c r="E415" s="26"/>
      <c r="F415" s="24"/>
      <c r="G415" s="24"/>
      <c r="H415" s="37"/>
      <c r="I415" s="24"/>
      <c r="J415" s="26"/>
      <c r="K415" s="26"/>
      <c r="L415" s="27"/>
      <c r="M415" s="27"/>
      <c r="N415" s="27"/>
      <c r="O415" s="27"/>
      <c r="P415" s="27"/>
      <c r="Q415" s="27"/>
      <c r="R415" s="27"/>
      <c r="S415" s="26"/>
      <c r="T415" s="27"/>
      <c r="U415" s="27"/>
      <c r="V415" s="27"/>
      <c r="W415" s="27"/>
      <c r="X415" s="34"/>
      <c r="Y415" s="33"/>
      <c r="Z415" s="28"/>
      <c r="AA415" s="24"/>
    </row>
    <row r="416" spans="1:27" x14ac:dyDescent="0.2">
      <c r="A416" s="36"/>
      <c r="B416" s="24"/>
      <c r="C416" s="26"/>
      <c r="D416" s="26"/>
      <c r="E416" s="26"/>
      <c r="F416" s="24"/>
      <c r="G416" s="24"/>
      <c r="H416" s="37"/>
      <c r="I416" s="24"/>
      <c r="J416" s="26"/>
      <c r="K416" s="26"/>
      <c r="L416" s="27"/>
      <c r="M416" s="27"/>
      <c r="N416" s="27"/>
      <c r="O416" s="27"/>
      <c r="P416" s="27"/>
      <c r="Q416" s="27"/>
      <c r="R416" s="27"/>
      <c r="S416" s="26"/>
      <c r="T416" s="27"/>
      <c r="U416" s="27"/>
      <c r="V416" s="27"/>
      <c r="W416" s="27"/>
      <c r="X416" s="34"/>
      <c r="Y416" s="33"/>
      <c r="Z416" s="28"/>
      <c r="AA416" s="24"/>
    </row>
    <row r="417" spans="1:27" x14ac:dyDescent="0.2">
      <c r="A417" s="36"/>
      <c r="B417" s="24"/>
      <c r="C417" s="26"/>
      <c r="D417" s="26"/>
      <c r="E417" s="26"/>
      <c r="F417" s="24"/>
      <c r="G417" s="24"/>
      <c r="H417" s="37"/>
      <c r="I417" s="24"/>
      <c r="J417" s="26"/>
      <c r="K417" s="26"/>
      <c r="L417" s="27"/>
      <c r="M417" s="27"/>
      <c r="N417" s="27"/>
      <c r="O417" s="27"/>
      <c r="P417" s="27"/>
      <c r="Q417" s="27"/>
      <c r="R417" s="27"/>
      <c r="S417" s="26"/>
      <c r="T417" s="27"/>
      <c r="U417" s="27"/>
      <c r="V417" s="27"/>
      <c r="W417" s="27"/>
      <c r="X417" s="34"/>
      <c r="Y417" s="33"/>
      <c r="Z417" s="28"/>
      <c r="AA417" s="24"/>
    </row>
    <row r="418" spans="1:27" x14ac:dyDescent="0.2">
      <c r="A418" s="36"/>
      <c r="B418" s="24"/>
      <c r="C418" s="26"/>
      <c r="D418" s="26"/>
      <c r="E418" s="26"/>
      <c r="F418" s="24"/>
      <c r="G418" s="24"/>
      <c r="H418" s="37"/>
      <c r="I418" s="24"/>
      <c r="J418" s="26"/>
      <c r="K418" s="26"/>
      <c r="L418" s="27"/>
      <c r="M418" s="27"/>
      <c r="N418" s="27"/>
      <c r="O418" s="27"/>
      <c r="P418" s="27"/>
      <c r="Q418" s="27"/>
      <c r="R418" s="27"/>
      <c r="S418" s="26"/>
      <c r="T418" s="27"/>
      <c r="U418" s="27"/>
      <c r="V418" s="27"/>
      <c r="W418" s="27"/>
      <c r="X418" s="34"/>
      <c r="Y418" s="33"/>
      <c r="Z418" s="28"/>
      <c r="AA418" s="24"/>
    </row>
    <row r="419" spans="1:27" x14ac:dyDescent="0.2">
      <c r="A419" s="36"/>
      <c r="B419" s="24"/>
      <c r="C419" s="26"/>
      <c r="D419" s="26"/>
      <c r="E419" s="26"/>
      <c r="F419" s="24"/>
      <c r="G419" s="24"/>
      <c r="H419" s="37"/>
      <c r="I419" s="24"/>
      <c r="J419" s="26"/>
      <c r="K419" s="26"/>
      <c r="L419" s="27"/>
      <c r="M419" s="27"/>
      <c r="N419" s="27"/>
      <c r="O419" s="27"/>
      <c r="P419" s="27"/>
      <c r="Q419" s="27"/>
      <c r="R419" s="27"/>
      <c r="S419" s="26"/>
      <c r="T419" s="27"/>
      <c r="U419" s="27"/>
      <c r="V419" s="27"/>
      <c r="W419" s="27"/>
      <c r="X419" s="34"/>
      <c r="Y419" s="33"/>
      <c r="Z419" s="28"/>
      <c r="AA419" s="24"/>
    </row>
    <row r="420" spans="1:27" x14ac:dyDescent="0.2">
      <c r="A420" s="36"/>
      <c r="B420" s="24"/>
      <c r="C420" s="26"/>
      <c r="D420" s="26"/>
      <c r="E420" s="26"/>
      <c r="F420" s="24"/>
      <c r="G420" s="24"/>
      <c r="H420" s="37"/>
      <c r="I420" s="24"/>
      <c r="J420" s="26"/>
      <c r="K420" s="26"/>
      <c r="L420" s="27"/>
      <c r="M420" s="27"/>
      <c r="N420" s="27"/>
      <c r="O420" s="27"/>
      <c r="P420" s="27"/>
      <c r="Q420" s="27"/>
      <c r="R420" s="27"/>
      <c r="S420" s="26"/>
      <c r="T420" s="27"/>
      <c r="U420" s="27"/>
      <c r="V420" s="27"/>
      <c r="W420" s="27"/>
      <c r="X420" s="34"/>
      <c r="Y420" s="33"/>
      <c r="Z420" s="28"/>
      <c r="AA420" s="24"/>
    </row>
    <row r="421" spans="1:27" x14ac:dyDescent="0.2">
      <c r="A421" s="36"/>
      <c r="B421" s="24"/>
      <c r="C421" s="26"/>
      <c r="D421" s="26"/>
      <c r="E421" s="26"/>
      <c r="F421" s="24"/>
      <c r="G421" s="24"/>
      <c r="H421" s="37"/>
      <c r="I421" s="24"/>
      <c r="J421" s="26"/>
      <c r="K421" s="26"/>
      <c r="L421" s="27"/>
      <c r="M421" s="27"/>
      <c r="N421" s="27"/>
      <c r="O421" s="27"/>
      <c r="P421" s="27"/>
      <c r="Q421" s="27"/>
      <c r="R421" s="27"/>
      <c r="S421" s="26"/>
      <c r="T421" s="27"/>
      <c r="U421" s="27"/>
      <c r="V421" s="27"/>
      <c r="W421" s="27"/>
      <c r="X421" s="34"/>
      <c r="Y421" s="33"/>
      <c r="Z421" s="28"/>
      <c r="AA421" s="24"/>
    </row>
    <row r="422" spans="1:27" x14ac:dyDescent="0.2">
      <c r="A422" s="36"/>
      <c r="B422" s="24"/>
      <c r="C422" s="26"/>
      <c r="D422" s="26"/>
      <c r="E422" s="26"/>
      <c r="F422" s="24"/>
      <c r="G422" s="24"/>
      <c r="H422" s="37"/>
      <c r="I422" s="24"/>
      <c r="J422" s="26"/>
      <c r="K422" s="26"/>
      <c r="L422" s="27"/>
      <c r="M422" s="27"/>
      <c r="N422" s="27"/>
      <c r="O422" s="27"/>
      <c r="P422" s="27"/>
      <c r="Q422" s="27"/>
      <c r="R422" s="27"/>
      <c r="S422" s="26"/>
      <c r="T422" s="27"/>
      <c r="U422" s="27"/>
      <c r="V422" s="27"/>
      <c r="W422" s="27"/>
      <c r="X422" s="34"/>
      <c r="Y422" s="33"/>
      <c r="Z422" s="28"/>
      <c r="AA422" s="24"/>
    </row>
    <row r="423" spans="1:27" x14ac:dyDescent="0.2">
      <c r="A423" s="36"/>
      <c r="B423" s="24"/>
      <c r="C423" s="26"/>
      <c r="D423" s="26"/>
      <c r="E423" s="26"/>
      <c r="F423" s="24"/>
      <c r="G423" s="24"/>
      <c r="H423" s="37"/>
      <c r="I423" s="24"/>
      <c r="J423" s="26"/>
      <c r="K423" s="26"/>
      <c r="L423" s="27"/>
      <c r="M423" s="27"/>
      <c r="N423" s="27"/>
      <c r="O423" s="27"/>
      <c r="P423" s="27"/>
      <c r="Q423" s="27"/>
      <c r="R423" s="27"/>
      <c r="S423" s="26"/>
      <c r="T423" s="27"/>
      <c r="U423" s="27"/>
      <c r="V423" s="27"/>
      <c r="W423" s="27"/>
      <c r="X423" s="34"/>
      <c r="Y423" s="33"/>
      <c r="Z423" s="28"/>
      <c r="AA423" s="24"/>
    </row>
    <row r="424" spans="1:27" x14ac:dyDescent="0.2">
      <c r="A424" s="36"/>
      <c r="B424" s="24"/>
      <c r="C424" s="26"/>
      <c r="D424" s="26"/>
      <c r="E424" s="26"/>
      <c r="F424" s="24"/>
      <c r="G424" s="24"/>
      <c r="H424" s="37"/>
      <c r="I424" s="24"/>
      <c r="J424" s="26"/>
      <c r="K424" s="26"/>
      <c r="L424" s="27"/>
      <c r="M424" s="27"/>
      <c r="N424" s="27"/>
      <c r="O424" s="27"/>
      <c r="P424" s="27"/>
      <c r="Q424" s="27"/>
      <c r="R424" s="27"/>
      <c r="S424" s="26"/>
      <c r="T424" s="27"/>
      <c r="U424" s="27"/>
      <c r="V424" s="27"/>
      <c r="W424" s="27"/>
      <c r="X424" s="34"/>
      <c r="Y424" s="33"/>
      <c r="Z424" s="28"/>
      <c r="AA424" s="24"/>
    </row>
    <row r="425" spans="1:27" x14ac:dyDescent="0.2">
      <c r="A425" s="36"/>
      <c r="B425" s="24"/>
      <c r="C425" s="26"/>
      <c r="D425" s="26"/>
      <c r="E425" s="26"/>
      <c r="F425" s="24"/>
      <c r="G425" s="24"/>
      <c r="H425" s="37"/>
      <c r="I425" s="24"/>
      <c r="J425" s="26"/>
      <c r="K425" s="26"/>
      <c r="L425" s="27"/>
      <c r="M425" s="27"/>
      <c r="N425" s="27"/>
      <c r="O425" s="27"/>
      <c r="P425" s="27"/>
      <c r="Q425" s="27"/>
      <c r="R425" s="27"/>
      <c r="S425" s="26"/>
      <c r="T425" s="27"/>
      <c r="U425" s="27"/>
      <c r="V425" s="27"/>
      <c r="W425" s="27"/>
      <c r="X425" s="34"/>
      <c r="Y425" s="33"/>
      <c r="Z425" s="28"/>
      <c r="AA425" s="24"/>
    </row>
    <row r="426" spans="1:27" x14ac:dyDescent="0.2">
      <c r="A426" s="36"/>
      <c r="B426" s="24"/>
      <c r="C426" s="26"/>
      <c r="D426" s="26"/>
      <c r="E426" s="26"/>
      <c r="F426" s="24"/>
      <c r="G426" s="24"/>
      <c r="H426" s="37"/>
      <c r="I426" s="24"/>
      <c r="J426" s="26"/>
      <c r="K426" s="24"/>
      <c r="L426" s="27"/>
      <c r="M426" s="27"/>
      <c r="N426" s="27"/>
      <c r="O426" s="27"/>
      <c r="P426" s="27"/>
      <c r="Q426" s="27"/>
      <c r="R426" s="27"/>
      <c r="S426" s="26"/>
      <c r="T426" s="27"/>
      <c r="U426" s="27"/>
      <c r="V426" s="27"/>
      <c r="W426" s="27"/>
      <c r="X426" s="34"/>
      <c r="Y426" s="33"/>
      <c r="Z426" s="28"/>
      <c r="AA426" s="24"/>
    </row>
    <row r="427" spans="1:27" x14ac:dyDescent="0.2">
      <c r="A427" s="36"/>
      <c r="B427" s="24"/>
      <c r="C427" s="26"/>
      <c r="D427" s="26"/>
      <c r="E427" s="26"/>
      <c r="F427" s="24"/>
      <c r="G427" s="24"/>
      <c r="H427" s="37"/>
      <c r="I427" s="24"/>
      <c r="J427" s="26"/>
      <c r="K427" s="26"/>
      <c r="L427" s="27"/>
      <c r="M427" s="27"/>
      <c r="N427" s="27"/>
      <c r="O427" s="27"/>
      <c r="P427" s="27"/>
      <c r="Q427" s="27"/>
      <c r="R427" s="27"/>
      <c r="S427" s="26"/>
      <c r="T427" s="27"/>
      <c r="U427" s="27"/>
      <c r="V427" s="27"/>
      <c r="W427" s="27"/>
      <c r="X427" s="34"/>
      <c r="Y427" s="33"/>
      <c r="Z427" s="28"/>
      <c r="AA427" s="24"/>
    </row>
    <row r="428" spans="1:27" x14ac:dyDescent="0.2">
      <c r="A428" s="36"/>
      <c r="B428" s="24"/>
      <c r="C428" s="26"/>
      <c r="D428" s="26"/>
      <c r="E428" s="26"/>
      <c r="F428" s="24"/>
      <c r="G428" s="24"/>
      <c r="H428" s="37"/>
      <c r="I428" s="24"/>
      <c r="J428" s="26"/>
      <c r="K428" s="26"/>
      <c r="L428" s="27"/>
      <c r="M428" s="27"/>
      <c r="N428" s="27"/>
      <c r="O428" s="27"/>
      <c r="P428" s="27"/>
      <c r="Q428" s="27"/>
      <c r="R428" s="27"/>
      <c r="S428" s="26"/>
      <c r="T428" s="27"/>
      <c r="U428" s="27"/>
      <c r="V428" s="27"/>
      <c r="W428" s="27"/>
      <c r="X428" s="34"/>
      <c r="Y428" s="33"/>
      <c r="Z428" s="28"/>
      <c r="AA428" s="24"/>
    </row>
    <row r="429" spans="1:27" x14ac:dyDescent="0.2">
      <c r="A429" s="36"/>
      <c r="B429" s="24"/>
      <c r="C429" s="26"/>
      <c r="D429" s="26"/>
      <c r="E429" s="26"/>
      <c r="F429" s="24"/>
      <c r="G429" s="24"/>
      <c r="H429" s="37"/>
      <c r="I429" s="24"/>
      <c r="J429" s="26"/>
      <c r="K429" s="26"/>
      <c r="L429" s="27"/>
      <c r="M429" s="27"/>
      <c r="N429" s="27"/>
      <c r="O429" s="27"/>
      <c r="P429" s="27"/>
      <c r="Q429" s="27"/>
      <c r="R429" s="27"/>
      <c r="S429" s="26"/>
      <c r="T429" s="27"/>
      <c r="U429" s="27"/>
      <c r="V429" s="27"/>
      <c r="W429" s="27"/>
      <c r="X429" s="34"/>
      <c r="Y429" s="33"/>
      <c r="Z429" s="28"/>
      <c r="AA429" s="24"/>
    </row>
    <row r="430" spans="1:27" x14ac:dyDescent="0.2">
      <c r="A430" s="36"/>
      <c r="B430" s="24"/>
      <c r="C430" s="26"/>
      <c r="D430" s="26"/>
      <c r="E430" s="26"/>
      <c r="F430" s="24"/>
      <c r="G430" s="24"/>
      <c r="H430" s="37"/>
      <c r="I430" s="24"/>
      <c r="J430" s="26"/>
      <c r="K430" s="26"/>
      <c r="L430" s="27"/>
      <c r="M430" s="27"/>
      <c r="N430" s="27"/>
      <c r="O430" s="27"/>
      <c r="P430" s="27"/>
      <c r="Q430" s="27"/>
      <c r="R430" s="27"/>
      <c r="S430" s="26"/>
      <c r="T430" s="27"/>
      <c r="U430" s="27"/>
      <c r="V430" s="27"/>
      <c r="W430" s="27"/>
      <c r="X430" s="34"/>
      <c r="Y430" s="33"/>
      <c r="Z430" s="28"/>
      <c r="AA430" s="24"/>
    </row>
    <row r="431" spans="1:27" x14ac:dyDescent="0.2">
      <c r="A431" s="36"/>
      <c r="B431" s="24"/>
      <c r="C431" s="26"/>
      <c r="D431" s="26"/>
      <c r="E431" s="26"/>
      <c r="F431" s="24"/>
      <c r="G431" s="24"/>
      <c r="H431" s="37"/>
      <c r="I431" s="24"/>
      <c r="J431" s="26"/>
      <c r="K431" s="26"/>
      <c r="L431" s="27"/>
      <c r="M431" s="27"/>
      <c r="N431" s="27"/>
      <c r="O431" s="27"/>
      <c r="P431" s="27"/>
      <c r="Q431" s="27"/>
      <c r="R431" s="27"/>
      <c r="S431" s="26"/>
      <c r="T431" s="27"/>
      <c r="U431" s="27"/>
      <c r="V431" s="27"/>
      <c r="W431" s="27"/>
      <c r="X431" s="34"/>
      <c r="Y431" s="33"/>
      <c r="Z431" s="28"/>
      <c r="AA431" s="24"/>
    </row>
    <row r="432" spans="1:27" x14ac:dyDescent="0.2">
      <c r="A432" s="36"/>
      <c r="B432" s="24"/>
      <c r="C432" s="26"/>
      <c r="D432" s="26"/>
      <c r="E432" s="26"/>
      <c r="F432" s="24"/>
      <c r="G432" s="24"/>
      <c r="H432" s="37"/>
      <c r="I432" s="24"/>
      <c r="J432" s="26"/>
      <c r="K432" s="26"/>
      <c r="L432" s="27"/>
      <c r="M432" s="27"/>
      <c r="N432" s="27"/>
      <c r="O432" s="27"/>
      <c r="P432" s="27"/>
      <c r="Q432" s="27"/>
      <c r="R432" s="27"/>
      <c r="S432" s="26"/>
      <c r="T432" s="27"/>
      <c r="U432" s="27"/>
      <c r="V432" s="27"/>
      <c r="W432" s="27"/>
      <c r="X432" s="34"/>
      <c r="Y432" s="33"/>
      <c r="Z432" s="28"/>
      <c r="AA432" s="24"/>
    </row>
    <row r="433" spans="1:27" x14ac:dyDescent="0.2">
      <c r="A433" s="36"/>
      <c r="B433" s="24"/>
      <c r="C433" s="26"/>
      <c r="D433" s="26"/>
      <c r="E433" s="26"/>
      <c r="F433" s="24"/>
      <c r="G433" s="24"/>
      <c r="H433" s="37"/>
      <c r="I433" s="24"/>
      <c r="J433" s="26"/>
      <c r="K433" s="26"/>
      <c r="L433" s="27"/>
      <c r="M433" s="27"/>
      <c r="N433" s="27"/>
      <c r="O433" s="27"/>
      <c r="P433" s="27"/>
      <c r="Q433" s="27"/>
      <c r="R433" s="27"/>
      <c r="S433" s="26"/>
      <c r="T433" s="27"/>
      <c r="U433" s="27"/>
      <c r="V433" s="27"/>
      <c r="W433" s="27"/>
      <c r="X433" s="34"/>
      <c r="Y433" s="33"/>
      <c r="Z433" s="28"/>
      <c r="AA433" s="24"/>
    </row>
    <row r="434" spans="1:27" x14ac:dyDescent="0.2">
      <c r="A434" s="36"/>
      <c r="B434" s="24"/>
      <c r="C434" s="26"/>
      <c r="D434" s="26"/>
      <c r="E434" s="26"/>
      <c r="F434" s="24"/>
      <c r="G434" s="24"/>
      <c r="H434" s="37"/>
      <c r="I434" s="24"/>
      <c r="J434" s="26"/>
      <c r="K434" s="26"/>
      <c r="L434" s="27"/>
      <c r="M434" s="27"/>
      <c r="N434" s="27"/>
      <c r="O434" s="27"/>
      <c r="P434" s="27"/>
      <c r="Q434" s="27"/>
      <c r="R434" s="27"/>
      <c r="S434" s="26"/>
      <c r="T434" s="27"/>
      <c r="U434" s="27"/>
      <c r="V434" s="27"/>
      <c r="W434" s="27"/>
      <c r="X434" s="34"/>
      <c r="Y434" s="33"/>
      <c r="Z434" s="28"/>
      <c r="AA434" s="24"/>
    </row>
    <row r="435" spans="1:27" x14ac:dyDescent="0.2">
      <c r="A435" s="36"/>
      <c r="B435" s="24"/>
      <c r="C435" s="26"/>
      <c r="D435" s="26"/>
      <c r="E435" s="26"/>
      <c r="F435" s="24"/>
      <c r="G435" s="24"/>
      <c r="H435" s="37"/>
      <c r="I435" s="24"/>
      <c r="J435" s="26"/>
      <c r="K435" s="26"/>
      <c r="L435" s="27"/>
      <c r="M435" s="27"/>
      <c r="N435" s="27"/>
      <c r="O435" s="27"/>
      <c r="P435" s="27"/>
      <c r="Q435" s="27"/>
      <c r="R435" s="27"/>
      <c r="S435" s="26"/>
      <c r="T435" s="27"/>
      <c r="U435" s="27"/>
      <c r="V435" s="27"/>
      <c r="W435" s="27"/>
      <c r="X435" s="34"/>
      <c r="Y435" s="33"/>
      <c r="Z435" s="28"/>
      <c r="AA435" s="24"/>
    </row>
    <row r="436" spans="1:27" x14ac:dyDescent="0.2">
      <c r="A436" s="36"/>
      <c r="B436" s="24"/>
      <c r="C436" s="26"/>
      <c r="D436" s="26"/>
      <c r="E436" s="26"/>
      <c r="F436" s="24"/>
      <c r="G436" s="24"/>
      <c r="H436" s="37"/>
      <c r="I436" s="24"/>
      <c r="J436" s="26"/>
      <c r="K436" s="26"/>
      <c r="L436" s="27"/>
      <c r="M436" s="27"/>
      <c r="N436" s="27"/>
      <c r="O436" s="27"/>
      <c r="P436" s="27"/>
      <c r="Q436" s="27"/>
      <c r="R436" s="27"/>
      <c r="S436" s="26"/>
      <c r="T436" s="27"/>
      <c r="U436" s="27"/>
      <c r="V436" s="27"/>
      <c r="W436" s="27"/>
      <c r="X436" s="34"/>
      <c r="Y436" s="33"/>
      <c r="Z436" s="28"/>
      <c r="AA436" s="24"/>
    </row>
    <row r="437" spans="1:27" x14ac:dyDescent="0.2">
      <c r="A437" s="36"/>
      <c r="B437" s="24"/>
      <c r="C437" s="26"/>
      <c r="D437" s="26"/>
      <c r="E437" s="26"/>
      <c r="F437" s="24"/>
      <c r="G437" s="24"/>
      <c r="H437" s="37"/>
      <c r="I437" s="24"/>
      <c r="J437" s="26"/>
      <c r="K437" s="26"/>
      <c r="L437" s="27"/>
      <c r="M437" s="27"/>
      <c r="N437" s="27"/>
      <c r="O437" s="27"/>
      <c r="P437" s="27"/>
      <c r="Q437" s="27"/>
      <c r="R437" s="27"/>
      <c r="S437" s="26"/>
      <c r="T437" s="27"/>
      <c r="U437" s="27"/>
      <c r="V437" s="27"/>
      <c r="W437" s="27"/>
      <c r="X437" s="34"/>
      <c r="Y437" s="33"/>
      <c r="Z437" s="28"/>
      <c r="AA437" s="24"/>
    </row>
    <row r="438" spans="1:27" x14ac:dyDescent="0.2">
      <c r="A438" s="36"/>
      <c r="B438" s="24"/>
      <c r="C438" s="26"/>
      <c r="D438" s="26"/>
      <c r="E438" s="26"/>
      <c r="F438" s="24"/>
      <c r="G438" s="24"/>
      <c r="H438" s="37"/>
      <c r="I438" s="24"/>
      <c r="J438" s="26"/>
      <c r="K438" s="26"/>
      <c r="L438" s="27"/>
      <c r="M438" s="27"/>
      <c r="N438" s="27"/>
      <c r="O438" s="27"/>
      <c r="P438" s="27"/>
      <c r="Q438" s="27"/>
      <c r="R438" s="27"/>
      <c r="S438" s="26"/>
      <c r="T438" s="27"/>
      <c r="U438" s="27"/>
      <c r="V438" s="27"/>
      <c r="W438" s="27"/>
      <c r="X438" s="34"/>
      <c r="Y438" s="33"/>
      <c r="Z438" s="28"/>
      <c r="AA438" s="24"/>
    </row>
    <row r="439" spans="1:27" x14ac:dyDescent="0.2">
      <c r="A439" s="36"/>
      <c r="B439" s="24"/>
      <c r="C439" s="26"/>
      <c r="D439" s="26"/>
      <c r="E439" s="26"/>
      <c r="F439" s="24"/>
      <c r="G439" s="24"/>
      <c r="H439" s="37"/>
      <c r="I439" s="24"/>
      <c r="J439" s="26"/>
      <c r="K439" s="26"/>
      <c r="L439" s="27"/>
      <c r="M439" s="27"/>
      <c r="N439" s="27"/>
      <c r="O439" s="27"/>
      <c r="P439" s="27"/>
      <c r="Q439" s="27"/>
      <c r="R439" s="27"/>
      <c r="S439" s="26"/>
      <c r="T439" s="27"/>
      <c r="U439" s="27"/>
      <c r="V439" s="27"/>
      <c r="W439" s="27"/>
      <c r="X439" s="34"/>
      <c r="Y439" s="33"/>
      <c r="Z439" s="28"/>
      <c r="AA439" s="24"/>
    </row>
    <row r="440" spans="1:27" x14ac:dyDescent="0.2">
      <c r="A440" s="36"/>
      <c r="B440" s="24"/>
      <c r="C440" s="26"/>
      <c r="D440" s="26"/>
      <c r="E440" s="26"/>
      <c r="F440" s="24"/>
      <c r="G440" s="24"/>
      <c r="H440" s="37"/>
      <c r="I440" s="24"/>
      <c r="J440" s="26"/>
      <c r="K440" s="26"/>
      <c r="L440" s="27"/>
      <c r="M440" s="27"/>
      <c r="N440" s="27"/>
      <c r="O440" s="27"/>
      <c r="P440" s="27"/>
      <c r="Q440" s="27"/>
      <c r="R440" s="27"/>
      <c r="S440" s="26"/>
      <c r="T440" s="27"/>
      <c r="U440" s="27"/>
      <c r="V440" s="27"/>
      <c r="W440" s="27"/>
      <c r="X440" s="34"/>
      <c r="Y440" s="33"/>
      <c r="Z440" s="28"/>
      <c r="AA440" s="24"/>
    </row>
    <row r="441" spans="1:27" x14ac:dyDescent="0.2">
      <c r="A441" s="36"/>
      <c r="B441" s="24"/>
      <c r="C441" s="26"/>
      <c r="D441" s="26"/>
      <c r="E441" s="26"/>
      <c r="F441" s="24"/>
      <c r="G441" s="24"/>
      <c r="H441" s="37"/>
      <c r="I441" s="24"/>
      <c r="J441" s="26"/>
      <c r="K441" s="26"/>
      <c r="L441" s="27"/>
      <c r="M441" s="27"/>
      <c r="N441" s="27"/>
      <c r="O441" s="27"/>
      <c r="P441" s="27"/>
      <c r="Q441" s="27"/>
      <c r="R441" s="27"/>
      <c r="S441" s="26"/>
      <c r="T441" s="27"/>
      <c r="U441" s="27"/>
      <c r="V441" s="27"/>
      <c r="W441" s="27"/>
      <c r="X441" s="34"/>
      <c r="Y441" s="33"/>
      <c r="Z441" s="28"/>
      <c r="AA441" s="24"/>
    </row>
    <row r="442" spans="1:27" x14ac:dyDescent="0.2">
      <c r="A442" s="36"/>
      <c r="B442" s="24"/>
      <c r="C442" s="26"/>
      <c r="D442" s="26"/>
      <c r="E442" s="26"/>
      <c r="F442" s="24"/>
      <c r="G442" s="24"/>
      <c r="H442" s="37"/>
      <c r="I442" s="24"/>
      <c r="J442" s="26"/>
      <c r="K442" s="26"/>
      <c r="L442" s="27"/>
      <c r="M442" s="27"/>
      <c r="N442" s="27"/>
      <c r="O442" s="27"/>
      <c r="P442" s="27"/>
      <c r="Q442" s="27"/>
      <c r="R442" s="27"/>
      <c r="S442" s="26"/>
      <c r="T442" s="27"/>
      <c r="U442" s="27"/>
      <c r="V442" s="27"/>
      <c r="W442" s="27"/>
      <c r="X442" s="34"/>
      <c r="Y442" s="33"/>
      <c r="Z442" s="28"/>
      <c r="AA442" s="24"/>
    </row>
    <row r="443" spans="1:27" x14ac:dyDescent="0.2">
      <c r="A443" s="36"/>
      <c r="B443" s="24"/>
      <c r="C443" s="26"/>
      <c r="D443" s="26"/>
      <c r="E443" s="26"/>
      <c r="F443" s="24"/>
      <c r="G443" s="24"/>
      <c r="H443" s="37"/>
      <c r="I443" s="24"/>
      <c r="J443" s="26"/>
      <c r="K443" s="26"/>
      <c r="L443" s="27"/>
      <c r="M443" s="27"/>
      <c r="N443" s="27"/>
      <c r="O443" s="27"/>
      <c r="P443" s="27"/>
      <c r="Q443" s="27"/>
      <c r="R443" s="27"/>
      <c r="S443" s="26"/>
      <c r="T443" s="27"/>
      <c r="U443" s="27"/>
      <c r="V443" s="27"/>
      <c r="W443" s="27"/>
      <c r="X443" s="34"/>
      <c r="Y443" s="33"/>
      <c r="Z443" s="28"/>
      <c r="AA443" s="24"/>
    </row>
    <row r="444" spans="1:27" x14ac:dyDescent="0.2">
      <c r="A444" s="36"/>
      <c r="B444" s="24"/>
      <c r="C444" s="26"/>
      <c r="D444" s="26"/>
      <c r="E444" s="26"/>
      <c r="F444" s="24"/>
      <c r="G444" s="24"/>
      <c r="H444" s="37"/>
      <c r="I444" s="24"/>
      <c r="J444" s="26"/>
      <c r="K444" s="26"/>
      <c r="L444" s="27"/>
      <c r="M444" s="27"/>
      <c r="N444" s="27"/>
      <c r="O444" s="27"/>
      <c r="P444" s="27"/>
      <c r="Q444" s="27"/>
      <c r="R444" s="27"/>
      <c r="S444" s="26"/>
      <c r="T444" s="27"/>
      <c r="U444" s="27"/>
      <c r="V444" s="27"/>
      <c r="W444" s="27"/>
      <c r="X444" s="34"/>
      <c r="Y444" s="33"/>
      <c r="Z444" s="28"/>
      <c r="AA444" s="24"/>
    </row>
    <row r="445" spans="1:27" x14ac:dyDescent="0.2">
      <c r="A445" s="36"/>
      <c r="B445" s="24"/>
      <c r="C445" s="26"/>
      <c r="D445" s="26"/>
      <c r="E445" s="26"/>
      <c r="F445" s="24"/>
      <c r="G445" s="24"/>
      <c r="H445" s="37"/>
      <c r="I445" s="24"/>
      <c r="J445" s="26"/>
      <c r="K445" s="26"/>
      <c r="L445" s="27"/>
      <c r="M445" s="26"/>
      <c r="N445" s="26"/>
      <c r="O445" s="26"/>
      <c r="P445" s="26"/>
      <c r="Q445" s="26"/>
      <c r="R445" s="27"/>
      <c r="S445" s="26"/>
      <c r="T445" s="27"/>
      <c r="U445" s="27"/>
      <c r="V445" s="27"/>
      <c r="W445" s="27"/>
      <c r="X445" s="34"/>
      <c r="Y445" s="33"/>
      <c r="Z445" s="28"/>
      <c r="AA445" s="24"/>
    </row>
    <row r="446" spans="1:27" x14ac:dyDescent="0.2">
      <c r="A446" s="36"/>
      <c r="B446" s="24"/>
      <c r="C446" s="26"/>
      <c r="D446" s="26"/>
      <c r="E446" s="26"/>
      <c r="F446" s="24"/>
      <c r="G446" s="24"/>
      <c r="H446" s="37"/>
      <c r="I446" s="24"/>
      <c r="J446" s="26"/>
      <c r="K446" s="26"/>
      <c r="L446" s="27"/>
      <c r="M446" s="27"/>
      <c r="N446" s="27"/>
      <c r="O446" s="27"/>
      <c r="P446" s="27"/>
      <c r="Q446" s="27"/>
      <c r="R446" s="27"/>
      <c r="S446" s="26"/>
      <c r="T446" s="27"/>
      <c r="U446" s="27"/>
      <c r="V446" s="27"/>
      <c r="W446" s="27"/>
      <c r="X446" s="34"/>
      <c r="Y446" s="33"/>
      <c r="Z446" s="28"/>
      <c r="AA446" s="24"/>
    </row>
    <row r="447" spans="1:27" x14ac:dyDescent="0.2">
      <c r="A447" s="36"/>
      <c r="B447" s="24"/>
      <c r="C447" s="26"/>
      <c r="D447" s="26"/>
      <c r="E447" s="26"/>
      <c r="F447" s="24"/>
      <c r="G447" s="24"/>
      <c r="H447" s="37"/>
      <c r="I447" s="24"/>
      <c r="J447" s="26"/>
      <c r="K447" s="26"/>
      <c r="L447" s="27"/>
      <c r="M447" s="27"/>
      <c r="N447" s="27"/>
      <c r="O447" s="27"/>
      <c r="P447" s="27"/>
      <c r="Q447" s="27"/>
      <c r="R447" s="27"/>
      <c r="S447" s="26"/>
      <c r="T447" s="27"/>
      <c r="U447" s="27"/>
      <c r="V447" s="27"/>
      <c r="W447" s="27"/>
      <c r="X447" s="34"/>
      <c r="Y447" s="33"/>
      <c r="Z447" s="28"/>
      <c r="AA447" s="24"/>
    </row>
    <row r="448" spans="1:27" x14ac:dyDescent="0.2">
      <c r="A448" s="36"/>
      <c r="B448" s="24"/>
      <c r="C448" s="26"/>
      <c r="D448" s="26"/>
      <c r="E448" s="26"/>
      <c r="F448" s="24"/>
      <c r="G448" s="24"/>
      <c r="H448" s="37"/>
      <c r="I448" s="24"/>
      <c r="J448" s="26"/>
      <c r="K448" s="24"/>
      <c r="L448" s="27"/>
      <c r="M448" s="27"/>
      <c r="N448" s="27"/>
      <c r="O448" s="27"/>
      <c r="P448" s="27"/>
      <c r="Q448" s="27"/>
      <c r="R448" s="27"/>
      <c r="S448" s="26"/>
      <c r="T448" s="27"/>
      <c r="U448" s="27"/>
      <c r="V448" s="27"/>
      <c r="W448" s="27"/>
      <c r="X448" s="34"/>
      <c r="Y448" s="33"/>
      <c r="Z448" s="28"/>
      <c r="AA448" s="24"/>
    </row>
    <row r="449" spans="1:27" x14ac:dyDescent="0.2">
      <c r="A449" s="36"/>
      <c r="B449" s="24"/>
      <c r="C449" s="26"/>
      <c r="D449" s="26"/>
      <c r="E449" s="26"/>
      <c r="F449" s="24"/>
      <c r="G449" s="24"/>
      <c r="H449" s="37"/>
      <c r="I449" s="24"/>
      <c r="J449" s="26"/>
      <c r="K449" s="26"/>
      <c r="L449" s="27"/>
      <c r="M449" s="27"/>
      <c r="N449" s="27"/>
      <c r="O449" s="27"/>
      <c r="P449" s="27"/>
      <c r="Q449" s="27"/>
      <c r="R449" s="27"/>
      <c r="S449" s="26"/>
      <c r="T449" s="27"/>
      <c r="U449" s="27"/>
      <c r="V449" s="27"/>
      <c r="W449" s="27"/>
      <c r="X449" s="34"/>
      <c r="Y449" s="33"/>
      <c r="Z449" s="28"/>
      <c r="AA449" s="24"/>
    </row>
    <row r="450" spans="1:27" x14ac:dyDescent="0.2">
      <c r="A450" s="36"/>
      <c r="B450" s="24"/>
      <c r="C450" s="26"/>
      <c r="D450" s="26"/>
      <c r="E450" s="26"/>
      <c r="F450" s="24"/>
      <c r="G450" s="24"/>
      <c r="H450" s="37"/>
      <c r="I450" s="24"/>
      <c r="J450" s="26"/>
      <c r="K450" s="26"/>
      <c r="L450" s="27"/>
      <c r="M450" s="27"/>
      <c r="N450" s="27"/>
      <c r="O450" s="27"/>
      <c r="P450" s="27"/>
      <c r="Q450" s="27"/>
      <c r="R450" s="27"/>
      <c r="S450" s="26"/>
      <c r="T450" s="27"/>
      <c r="U450" s="27"/>
      <c r="V450" s="27"/>
      <c r="W450" s="27"/>
      <c r="X450" s="34"/>
      <c r="Y450" s="33"/>
      <c r="Z450" s="28"/>
      <c r="AA450" s="24"/>
    </row>
    <row r="451" spans="1:27" x14ac:dyDescent="0.2">
      <c r="A451" s="36"/>
      <c r="B451" s="24"/>
      <c r="C451" s="26"/>
      <c r="D451" s="26"/>
      <c r="E451" s="26"/>
      <c r="F451" s="24"/>
      <c r="G451" s="24"/>
      <c r="H451" s="37"/>
      <c r="I451" s="24"/>
      <c r="J451" s="26"/>
      <c r="K451" s="26"/>
      <c r="L451" s="27"/>
      <c r="M451" s="27"/>
      <c r="N451" s="27"/>
      <c r="O451" s="27"/>
      <c r="P451" s="27"/>
      <c r="Q451" s="27"/>
      <c r="R451" s="27"/>
      <c r="S451" s="26"/>
      <c r="T451" s="27"/>
      <c r="U451" s="27"/>
      <c r="V451" s="27"/>
      <c r="W451" s="27"/>
      <c r="X451" s="34"/>
      <c r="Y451" s="33"/>
      <c r="Z451" s="28"/>
      <c r="AA451" s="24"/>
    </row>
    <row r="452" spans="1:27" x14ac:dyDescent="0.2">
      <c r="A452" s="36"/>
      <c r="B452" s="24"/>
      <c r="C452" s="26"/>
      <c r="D452" s="26"/>
      <c r="E452" s="26"/>
      <c r="F452" s="24"/>
      <c r="G452" s="24"/>
      <c r="H452" s="37"/>
      <c r="I452" s="24"/>
      <c r="J452" s="26"/>
      <c r="K452" s="26"/>
      <c r="L452" s="27"/>
      <c r="M452" s="27"/>
      <c r="N452" s="27"/>
      <c r="O452" s="27"/>
      <c r="P452" s="27"/>
      <c r="Q452" s="27"/>
      <c r="R452" s="27"/>
      <c r="S452" s="26"/>
      <c r="T452" s="27"/>
      <c r="U452" s="27"/>
      <c r="V452" s="27"/>
      <c r="W452" s="27"/>
      <c r="X452" s="34"/>
      <c r="Y452" s="33"/>
      <c r="Z452" s="28"/>
      <c r="AA452" s="24"/>
    </row>
    <row r="453" spans="1:27" x14ac:dyDescent="0.2">
      <c r="A453" s="36"/>
      <c r="B453" s="24"/>
      <c r="C453" s="26"/>
      <c r="D453" s="26"/>
      <c r="E453" s="26"/>
      <c r="F453" s="24"/>
      <c r="G453" s="24"/>
      <c r="H453" s="37"/>
      <c r="I453" s="24"/>
      <c r="J453" s="26"/>
      <c r="K453" s="24"/>
      <c r="L453" s="27"/>
      <c r="M453" s="27"/>
      <c r="N453" s="27"/>
      <c r="O453" s="27"/>
      <c r="P453" s="27"/>
      <c r="Q453" s="27"/>
      <c r="R453" s="27"/>
      <c r="S453" s="26"/>
      <c r="T453" s="27"/>
      <c r="U453" s="27"/>
      <c r="V453" s="27"/>
      <c r="W453" s="27"/>
      <c r="X453" s="34"/>
      <c r="Y453" s="33"/>
      <c r="Z453" s="28"/>
      <c r="AA453" s="24"/>
    </row>
    <row r="454" spans="1:27" x14ac:dyDescent="0.2">
      <c r="A454" s="36"/>
      <c r="B454" s="24"/>
      <c r="C454" s="26"/>
      <c r="D454" s="26"/>
      <c r="E454" s="26"/>
      <c r="F454" s="24"/>
      <c r="G454" s="24"/>
      <c r="H454" s="37"/>
      <c r="I454" s="24"/>
      <c r="J454" s="26"/>
      <c r="K454" s="26"/>
      <c r="L454" s="27"/>
      <c r="M454" s="27"/>
      <c r="N454" s="27"/>
      <c r="O454" s="27"/>
      <c r="P454" s="27"/>
      <c r="Q454" s="27"/>
      <c r="R454" s="27"/>
      <c r="S454" s="26"/>
      <c r="T454" s="27"/>
      <c r="U454" s="27"/>
      <c r="V454" s="27"/>
      <c r="W454" s="27"/>
      <c r="X454" s="34"/>
      <c r="Y454" s="33"/>
      <c r="Z454" s="28"/>
      <c r="AA454" s="24"/>
    </row>
    <row r="455" spans="1:27" x14ac:dyDescent="0.2">
      <c r="A455" s="36"/>
      <c r="B455" s="24"/>
      <c r="C455" s="26"/>
      <c r="D455" s="26"/>
      <c r="E455" s="26"/>
      <c r="F455" s="24"/>
      <c r="G455" s="24"/>
      <c r="H455" s="37"/>
      <c r="I455" s="24"/>
      <c r="J455" s="26"/>
      <c r="K455" s="26"/>
      <c r="L455" s="27"/>
      <c r="M455" s="27"/>
      <c r="N455" s="27"/>
      <c r="O455" s="27"/>
      <c r="P455" s="27"/>
      <c r="Q455" s="27"/>
      <c r="R455" s="27"/>
      <c r="S455" s="26"/>
      <c r="T455" s="27"/>
      <c r="U455" s="27"/>
      <c r="V455" s="27"/>
      <c r="W455" s="27"/>
      <c r="X455" s="34"/>
      <c r="Y455" s="33"/>
      <c r="Z455" s="28"/>
      <c r="AA455" s="24"/>
    </row>
    <row r="456" spans="1:27" x14ac:dyDescent="0.2">
      <c r="A456" s="36"/>
      <c r="B456" s="24"/>
      <c r="C456" s="26"/>
      <c r="D456" s="24"/>
      <c r="E456" s="26"/>
      <c r="F456" s="24"/>
      <c r="G456" s="24"/>
      <c r="H456" s="37"/>
      <c r="I456" s="24"/>
      <c r="J456" s="26"/>
      <c r="K456" s="24"/>
      <c r="L456" s="27"/>
      <c r="M456" s="27"/>
      <c r="N456" s="27"/>
      <c r="O456" s="27"/>
      <c r="P456" s="27"/>
      <c r="Q456" s="27"/>
      <c r="R456" s="27"/>
      <c r="S456" s="26"/>
      <c r="T456" s="27"/>
      <c r="U456" s="27"/>
      <c r="V456" s="27"/>
      <c r="W456" s="27"/>
      <c r="X456" s="34"/>
      <c r="Y456" s="33"/>
      <c r="Z456" s="28"/>
      <c r="AA456" s="24"/>
    </row>
    <row r="457" spans="1:27" x14ac:dyDescent="0.2">
      <c r="A457" s="36"/>
      <c r="B457" s="24"/>
      <c r="C457" s="26"/>
      <c r="D457" s="24"/>
      <c r="E457" s="26"/>
      <c r="F457" s="24"/>
      <c r="G457" s="24"/>
      <c r="H457" s="37"/>
      <c r="I457" s="24"/>
      <c r="J457" s="26"/>
      <c r="K457" s="24"/>
      <c r="L457" s="27"/>
      <c r="M457" s="27"/>
      <c r="N457" s="27"/>
      <c r="O457" s="27"/>
      <c r="P457" s="27"/>
      <c r="Q457" s="27"/>
      <c r="R457" s="27"/>
      <c r="S457" s="26"/>
      <c r="T457" s="27"/>
      <c r="U457" s="27"/>
      <c r="V457" s="27"/>
      <c r="W457" s="27"/>
      <c r="X457" s="34"/>
      <c r="Y457" s="33"/>
      <c r="Z457" s="28"/>
      <c r="AA457" s="24"/>
    </row>
    <row r="458" spans="1:27" x14ac:dyDescent="0.2">
      <c r="A458" s="36"/>
      <c r="B458" s="24"/>
      <c r="C458" s="26"/>
      <c r="D458" s="24"/>
      <c r="E458" s="26"/>
      <c r="F458" s="24"/>
      <c r="G458" s="24"/>
      <c r="H458" s="37"/>
      <c r="I458" s="24"/>
      <c r="J458" s="26"/>
      <c r="K458" s="24"/>
      <c r="L458" s="27"/>
      <c r="M458" s="27"/>
      <c r="N458" s="27"/>
      <c r="O458" s="27"/>
      <c r="P458" s="27"/>
      <c r="Q458" s="27"/>
      <c r="R458" s="27"/>
      <c r="S458" s="26"/>
      <c r="T458" s="27"/>
      <c r="U458" s="27"/>
      <c r="V458" s="27"/>
      <c r="W458" s="27"/>
      <c r="X458" s="34"/>
      <c r="Y458" s="33"/>
      <c r="Z458" s="28"/>
      <c r="AA458" s="24"/>
    </row>
    <row r="459" spans="1:27" x14ac:dyDescent="0.2">
      <c r="A459" s="36"/>
      <c r="B459" s="24"/>
      <c r="C459" s="26"/>
      <c r="D459" s="24"/>
      <c r="E459" s="26"/>
      <c r="F459" s="24"/>
      <c r="G459" s="24"/>
      <c r="H459" s="37"/>
      <c r="I459" s="24"/>
      <c r="J459" s="26"/>
      <c r="K459" s="26"/>
      <c r="L459" s="27"/>
      <c r="M459" s="27"/>
      <c r="N459" s="27"/>
      <c r="O459" s="27"/>
      <c r="P459" s="27"/>
      <c r="Q459" s="27"/>
      <c r="R459" s="27"/>
      <c r="S459" s="26"/>
      <c r="T459" s="27"/>
      <c r="U459" s="27"/>
      <c r="V459" s="27"/>
      <c r="W459" s="27"/>
      <c r="X459" s="34"/>
      <c r="Y459" s="33"/>
      <c r="Z459" s="28"/>
      <c r="AA459" s="24"/>
    </row>
    <row r="460" spans="1:27" x14ac:dyDescent="0.2">
      <c r="A460" s="36"/>
      <c r="B460" s="24"/>
      <c r="C460" s="26"/>
      <c r="D460" s="24"/>
      <c r="E460" s="26"/>
      <c r="F460" s="24"/>
      <c r="G460" s="24"/>
      <c r="H460" s="37"/>
      <c r="I460" s="24"/>
      <c r="J460" s="26"/>
      <c r="K460" s="26"/>
      <c r="L460" s="27"/>
      <c r="M460" s="27"/>
      <c r="N460" s="27"/>
      <c r="O460" s="27"/>
      <c r="P460" s="27"/>
      <c r="Q460" s="27"/>
      <c r="R460" s="27"/>
      <c r="S460" s="24"/>
      <c r="T460" s="27"/>
      <c r="U460" s="27"/>
      <c r="V460" s="27"/>
      <c r="W460" s="27"/>
      <c r="X460" s="34"/>
      <c r="Y460" s="33"/>
      <c r="Z460" s="28"/>
      <c r="AA460" s="24"/>
    </row>
    <row r="461" spans="1:27" x14ac:dyDescent="0.2">
      <c r="A461" s="36"/>
      <c r="B461" s="24"/>
      <c r="C461" s="26"/>
      <c r="D461" s="24"/>
      <c r="E461" s="26"/>
      <c r="F461" s="24"/>
      <c r="G461" s="24"/>
      <c r="H461" s="37"/>
      <c r="I461" s="24"/>
      <c r="J461" s="26"/>
      <c r="K461" s="26"/>
      <c r="L461" s="27"/>
      <c r="M461" s="27"/>
      <c r="N461" s="27"/>
      <c r="O461" s="27"/>
      <c r="P461" s="27"/>
      <c r="Q461" s="27"/>
      <c r="R461" s="27"/>
      <c r="S461" s="24"/>
      <c r="T461" s="27"/>
      <c r="U461" s="27"/>
      <c r="V461" s="27"/>
      <c r="W461" s="27"/>
      <c r="X461" s="34"/>
      <c r="Y461" s="33"/>
      <c r="Z461" s="28"/>
      <c r="AA461" s="24"/>
    </row>
    <row r="462" spans="1:27" x14ac:dyDescent="0.2">
      <c r="A462" s="36"/>
      <c r="B462" s="24"/>
      <c r="C462" s="26"/>
      <c r="D462" s="24"/>
      <c r="E462" s="26"/>
      <c r="F462" s="24"/>
      <c r="G462" s="24"/>
      <c r="H462" s="37"/>
      <c r="I462" s="24"/>
      <c r="J462" s="26"/>
      <c r="K462" s="26"/>
      <c r="L462" s="27"/>
      <c r="M462" s="27"/>
      <c r="N462" s="27"/>
      <c r="O462" s="27"/>
      <c r="P462" s="27"/>
      <c r="Q462" s="27"/>
      <c r="R462" s="27"/>
      <c r="S462" s="24"/>
      <c r="T462" s="27"/>
      <c r="U462" s="27"/>
      <c r="V462" s="27"/>
      <c r="W462" s="27"/>
      <c r="X462" s="34"/>
      <c r="Y462" s="33"/>
      <c r="Z462" s="28"/>
      <c r="AA462" s="24"/>
    </row>
    <row r="463" spans="1:27" x14ac:dyDescent="0.2">
      <c r="A463" s="36"/>
      <c r="B463" s="24"/>
      <c r="C463" s="26"/>
      <c r="D463" s="24"/>
      <c r="E463" s="26"/>
      <c r="F463" s="24"/>
      <c r="G463" s="24"/>
      <c r="H463" s="37"/>
      <c r="I463" s="24"/>
      <c r="J463" s="26"/>
      <c r="K463" s="24"/>
      <c r="L463" s="27"/>
      <c r="M463" s="27"/>
      <c r="N463" s="27"/>
      <c r="O463" s="27"/>
      <c r="P463" s="27"/>
      <c r="Q463" s="27"/>
      <c r="R463" s="27"/>
      <c r="S463" s="24"/>
      <c r="T463" s="27"/>
      <c r="U463" s="27"/>
      <c r="V463" s="27"/>
      <c r="W463" s="27"/>
      <c r="X463" s="34"/>
      <c r="Y463" s="33"/>
      <c r="Z463" s="28"/>
      <c r="AA463" s="24"/>
    </row>
    <row r="464" spans="1:27" x14ac:dyDescent="0.2">
      <c r="A464" s="36"/>
      <c r="B464" s="24"/>
      <c r="C464" s="26"/>
      <c r="D464" s="24"/>
      <c r="E464" s="26"/>
      <c r="F464" s="24"/>
      <c r="G464" s="24"/>
      <c r="H464" s="37"/>
      <c r="I464" s="24"/>
      <c r="J464" s="26"/>
      <c r="K464" s="26"/>
      <c r="L464" s="27"/>
      <c r="M464" s="27"/>
      <c r="N464" s="27"/>
      <c r="O464" s="27"/>
      <c r="P464" s="27"/>
      <c r="Q464" s="27"/>
      <c r="R464" s="27"/>
      <c r="S464" s="24"/>
      <c r="T464" s="27"/>
      <c r="U464" s="27"/>
      <c r="V464" s="27"/>
      <c r="W464" s="27"/>
      <c r="X464" s="34"/>
      <c r="Y464" s="33"/>
      <c r="Z464" s="28"/>
      <c r="AA464" s="24"/>
    </row>
    <row r="465" spans="1:27" x14ac:dyDescent="0.2">
      <c r="A465" s="36"/>
      <c r="B465" s="24"/>
      <c r="C465" s="26"/>
      <c r="D465" s="24"/>
      <c r="E465" s="26"/>
      <c r="F465" s="24"/>
      <c r="G465" s="24"/>
      <c r="H465" s="37"/>
      <c r="I465" s="24"/>
      <c r="J465" s="26"/>
      <c r="K465" s="26"/>
      <c r="L465" s="27"/>
      <c r="M465" s="27"/>
      <c r="N465" s="27"/>
      <c r="O465" s="27"/>
      <c r="P465" s="27"/>
      <c r="Q465" s="27"/>
      <c r="R465" s="27"/>
      <c r="S465" s="24"/>
      <c r="T465" s="27"/>
      <c r="U465" s="27"/>
      <c r="V465" s="27"/>
      <c r="W465" s="27"/>
      <c r="X465" s="34"/>
      <c r="Y465" s="33"/>
      <c r="Z465" s="28"/>
      <c r="AA465" s="24"/>
    </row>
    <row r="466" spans="1:27" x14ac:dyDescent="0.2">
      <c r="A466" s="36"/>
      <c r="B466" s="24"/>
      <c r="C466" s="26"/>
      <c r="D466" s="24"/>
      <c r="E466" s="26"/>
      <c r="F466" s="24"/>
      <c r="G466" s="24"/>
      <c r="H466" s="37"/>
      <c r="I466" s="24"/>
      <c r="J466" s="26"/>
      <c r="K466" s="26"/>
      <c r="L466" s="27"/>
      <c r="M466" s="27"/>
      <c r="N466" s="27"/>
      <c r="O466" s="27"/>
      <c r="P466" s="27"/>
      <c r="Q466" s="27"/>
      <c r="R466" s="27"/>
      <c r="S466" s="24"/>
      <c r="T466" s="27"/>
      <c r="U466" s="27"/>
      <c r="V466" s="27"/>
      <c r="W466" s="27"/>
      <c r="X466" s="34"/>
      <c r="Y466" s="33"/>
      <c r="Z466" s="28"/>
      <c r="AA466" s="24"/>
    </row>
    <row r="467" spans="1:27" x14ac:dyDescent="0.2">
      <c r="A467" s="36"/>
      <c r="B467" s="24"/>
      <c r="C467" s="26"/>
      <c r="D467" s="24"/>
      <c r="E467" s="26"/>
      <c r="F467" s="24"/>
      <c r="G467" s="24"/>
      <c r="H467" s="37"/>
      <c r="I467" s="24"/>
      <c r="J467" s="26"/>
      <c r="K467" s="26"/>
      <c r="L467" s="27"/>
      <c r="M467" s="27"/>
      <c r="N467" s="27"/>
      <c r="O467" s="27"/>
      <c r="P467" s="27"/>
      <c r="Q467" s="27"/>
      <c r="R467" s="27"/>
      <c r="S467" s="24"/>
      <c r="T467" s="27"/>
      <c r="U467" s="27"/>
      <c r="V467" s="27"/>
      <c r="W467" s="27"/>
      <c r="X467" s="34"/>
      <c r="Y467" s="33"/>
      <c r="Z467" s="28"/>
      <c r="AA467" s="24"/>
    </row>
    <row r="468" spans="1:27" x14ac:dyDescent="0.2">
      <c r="A468" s="36"/>
      <c r="B468" s="24"/>
      <c r="C468" s="26"/>
      <c r="D468" s="24"/>
      <c r="E468" s="26"/>
      <c r="F468" s="24"/>
      <c r="G468" s="24"/>
      <c r="H468" s="37"/>
      <c r="I468" s="24"/>
      <c r="J468" s="26"/>
      <c r="K468" s="26"/>
      <c r="L468" s="27"/>
      <c r="M468" s="27"/>
      <c r="N468" s="27"/>
      <c r="O468" s="27"/>
      <c r="P468" s="27"/>
      <c r="Q468" s="27"/>
      <c r="R468" s="27"/>
      <c r="S468" s="24"/>
      <c r="T468" s="26"/>
      <c r="U468" s="27"/>
      <c r="V468" s="27"/>
      <c r="W468" s="27"/>
      <c r="X468" s="34"/>
      <c r="Y468" s="33"/>
      <c r="Z468" s="28"/>
      <c r="AA468" s="24"/>
    </row>
    <row r="469" spans="1:27" x14ac:dyDescent="0.2">
      <c r="A469" s="36"/>
      <c r="B469" s="24"/>
      <c r="C469" s="26"/>
      <c r="D469" s="24"/>
      <c r="E469" s="26"/>
      <c r="F469" s="24"/>
      <c r="G469" s="24"/>
      <c r="H469" s="37"/>
      <c r="I469" s="24"/>
      <c r="J469" s="26"/>
      <c r="K469" s="24"/>
      <c r="L469" s="27"/>
      <c r="M469" s="27"/>
      <c r="N469" s="27"/>
      <c r="O469" s="27"/>
      <c r="P469" s="27"/>
      <c r="Q469" s="27"/>
      <c r="R469" s="27"/>
      <c r="S469" s="24"/>
      <c r="T469" s="26"/>
      <c r="U469" s="26"/>
      <c r="V469" s="27"/>
      <c r="W469" s="27"/>
      <c r="X469" s="34"/>
      <c r="Y469" s="33"/>
      <c r="Z469" s="28"/>
      <c r="AA469" s="24"/>
    </row>
    <row r="470" spans="1:27" x14ac:dyDescent="0.2">
      <c r="A470" s="36"/>
      <c r="B470" s="24"/>
      <c r="C470" s="26"/>
      <c r="D470" s="24"/>
      <c r="E470" s="26"/>
      <c r="F470" s="24"/>
      <c r="G470" s="24"/>
      <c r="H470" s="37"/>
      <c r="I470" s="24"/>
      <c r="J470" s="26"/>
      <c r="K470" s="26"/>
      <c r="L470" s="27"/>
      <c r="M470" s="27"/>
      <c r="N470" s="27"/>
      <c r="O470" s="27"/>
      <c r="P470" s="27"/>
      <c r="Q470" s="27"/>
      <c r="R470" s="27"/>
      <c r="S470" s="24"/>
      <c r="T470" s="26"/>
      <c r="U470" s="26"/>
      <c r="V470" s="27"/>
      <c r="W470" s="27"/>
      <c r="X470" s="34"/>
      <c r="Y470" s="33"/>
      <c r="Z470" s="28"/>
      <c r="AA470" s="24"/>
    </row>
    <row r="471" spans="1:27" x14ac:dyDescent="0.2">
      <c r="A471" s="36"/>
      <c r="B471" s="24"/>
      <c r="C471" s="26"/>
      <c r="D471" s="24"/>
      <c r="E471" s="26"/>
      <c r="F471" s="24"/>
      <c r="G471" s="24"/>
      <c r="H471" s="37"/>
      <c r="I471" s="24"/>
      <c r="J471" s="26"/>
      <c r="K471" s="26"/>
      <c r="L471" s="27"/>
      <c r="M471" s="27"/>
      <c r="N471" s="27"/>
      <c r="O471" s="27"/>
      <c r="P471" s="27"/>
      <c r="Q471" s="27"/>
      <c r="R471" s="27"/>
      <c r="S471" s="24"/>
      <c r="T471" s="26"/>
      <c r="U471" s="26"/>
      <c r="V471" s="27"/>
      <c r="W471" s="27"/>
      <c r="X471" s="34"/>
      <c r="Y471" s="33"/>
      <c r="Z471" s="28"/>
      <c r="AA471" s="24"/>
    </row>
    <row r="472" spans="1:27" x14ac:dyDescent="0.2">
      <c r="A472" s="36"/>
      <c r="B472" s="24"/>
      <c r="C472" s="26"/>
      <c r="D472" s="24"/>
      <c r="E472" s="26"/>
      <c r="F472" s="24"/>
      <c r="G472" s="24"/>
      <c r="H472" s="37"/>
      <c r="I472" s="26"/>
      <c r="J472" s="26"/>
      <c r="K472" s="26"/>
      <c r="L472" s="27"/>
      <c r="M472" s="27"/>
      <c r="N472" s="27"/>
      <c r="O472" s="27"/>
      <c r="P472" s="27"/>
      <c r="Q472" s="27"/>
      <c r="R472" s="27"/>
      <c r="S472" s="24"/>
      <c r="T472" s="26"/>
      <c r="U472" s="26"/>
      <c r="V472" s="27"/>
      <c r="W472" s="27"/>
      <c r="X472" s="34"/>
      <c r="Y472" s="33"/>
      <c r="Z472" s="28"/>
      <c r="AA472" s="24"/>
    </row>
    <row r="473" spans="1:27" x14ac:dyDescent="0.2">
      <c r="A473" s="36"/>
      <c r="B473" s="24"/>
      <c r="C473" s="26"/>
      <c r="D473" s="24"/>
      <c r="E473" s="26"/>
      <c r="F473" s="24"/>
      <c r="G473" s="24"/>
      <c r="H473" s="37"/>
      <c r="I473" s="24"/>
      <c r="J473" s="26"/>
      <c r="K473" s="26"/>
      <c r="L473" s="27"/>
      <c r="M473" s="27"/>
      <c r="N473" s="27"/>
      <c r="O473" s="27"/>
      <c r="P473" s="27"/>
      <c r="Q473" s="27"/>
      <c r="R473" s="27"/>
      <c r="S473" s="24"/>
      <c r="T473" s="26"/>
      <c r="U473" s="26"/>
      <c r="V473" s="27"/>
      <c r="W473" s="27"/>
      <c r="X473" s="34"/>
      <c r="Y473" s="33"/>
      <c r="Z473" s="28"/>
      <c r="AA473" s="24"/>
    </row>
    <row r="474" spans="1:27" x14ac:dyDescent="0.2">
      <c r="A474" s="36"/>
      <c r="B474" s="45"/>
      <c r="C474" s="45"/>
      <c r="D474" s="46"/>
      <c r="E474" s="45"/>
      <c r="F474" s="46"/>
      <c r="G474" s="46"/>
      <c r="H474" s="46"/>
      <c r="I474" s="46"/>
      <c r="J474" s="46"/>
      <c r="K474" s="46"/>
      <c r="L474" s="46"/>
      <c r="M474" s="46"/>
      <c r="N474" s="46"/>
      <c r="O474" s="46"/>
      <c r="P474" s="46"/>
      <c r="Q474" s="46"/>
      <c r="R474" s="52"/>
      <c r="S474" s="46"/>
      <c r="T474" s="26"/>
      <c r="U474" s="26"/>
      <c r="V474" s="27"/>
      <c r="W474" s="27"/>
      <c r="X474" s="34"/>
      <c r="Y474" s="33"/>
      <c r="Z474" s="28"/>
      <c r="AA474" s="46"/>
    </row>
    <row r="475" spans="1:27" x14ac:dyDescent="0.2">
      <c r="A475" s="36"/>
      <c r="B475" s="45"/>
      <c r="C475" s="45"/>
      <c r="D475" s="46"/>
      <c r="E475" s="45"/>
      <c r="F475" s="46"/>
      <c r="G475" s="46"/>
      <c r="H475" s="46"/>
      <c r="I475" s="46"/>
      <c r="J475" s="46"/>
      <c r="K475" s="46"/>
      <c r="L475" s="46"/>
      <c r="M475" s="46"/>
      <c r="N475" s="46"/>
      <c r="O475" s="46"/>
      <c r="P475" s="46"/>
      <c r="Q475" s="46"/>
      <c r="R475" s="52"/>
      <c r="S475" s="46"/>
      <c r="T475" s="26"/>
      <c r="U475" s="26"/>
      <c r="V475" s="27"/>
      <c r="W475" s="27"/>
      <c r="X475" s="34"/>
      <c r="Y475" s="33"/>
      <c r="Z475" s="28"/>
      <c r="AA475" s="46"/>
    </row>
    <row r="476" spans="1:27" x14ac:dyDescent="0.2">
      <c r="A476" s="36"/>
      <c r="B476" s="45"/>
      <c r="C476" s="26"/>
      <c r="D476" s="24"/>
      <c r="E476" s="26"/>
      <c r="F476" s="46"/>
      <c r="G476" s="46"/>
      <c r="H476" s="46"/>
      <c r="I476" s="24"/>
      <c r="J476" s="26"/>
      <c r="K476" s="26"/>
      <c r="L476" s="27"/>
      <c r="M476" s="27"/>
      <c r="N476" s="27"/>
      <c r="O476" s="27"/>
      <c r="P476" s="27"/>
      <c r="Q476" s="27"/>
      <c r="R476" s="27"/>
      <c r="S476" s="24"/>
      <c r="T476" s="26"/>
      <c r="U476" s="26"/>
      <c r="V476" s="27"/>
      <c r="W476" s="27"/>
      <c r="X476" s="34"/>
      <c r="Y476" s="33"/>
      <c r="Z476" s="28"/>
      <c r="AA476" s="24"/>
    </row>
    <row r="477" spans="1:27" x14ac:dyDescent="0.2">
      <c r="A477" s="36"/>
      <c r="B477" s="45"/>
      <c r="C477" s="26"/>
      <c r="D477" s="24"/>
      <c r="E477" s="26"/>
      <c r="F477" s="46"/>
      <c r="G477" s="46"/>
      <c r="H477" s="46"/>
      <c r="I477" s="24"/>
      <c r="J477" s="26"/>
      <c r="K477" s="26"/>
      <c r="L477" s="27"/>
      <c r="M477" s="27"/>
      <c r="N477" s="27"/>
      <c r="O477" s="27"/>
      <c r="P477" s="27"/>
      <c r="Q477" s="27"/>
      <c r="R477" s="27"/>
      <c r="S477" s="26"/>
      <c r="T477" s="26"/>
      <c r="U477" s="27"/>
      <c r="V477" s="27"/>
      <c r="W477" s="27"/>
      <c r="X477" s="34"/>
      <c r="Y477" s="33"/>
      <c r="Z477" s="28"/>
      <c r="AA477" s="26"/>
    </row>
    <row r="478" spans="1:27" x14ac:dyDescent="0.2">
      <c r="A478" s="36"/>
      <c r="B478" s="45"/>
      <c r="C478" s="26"/>
      <c r="D478" s="24"/>
      <c r="E478" s="26"/>
      <c r="F478" s="46"/>
      <c r="G478" s="46"/>
      <c r="H478" s="46"/>
      <c r="I478" s="24"/>
      <c r="J478" s="26"/>
      <c r="K478" s="26"/>
      <c r="L478" s="27"/>
      <c r="M478" s="27"/>
      <c r="N478" s="27"/>
      <c r="O478" s="27"/>
      <c r="P478" s="27"/>
      <c r="Q478" s="27"/>
      <c r="R478" s="27"/>
      <c r="S478" s="26"/>
      <c r="T478" s="26"/>
      <c r="U478" s="27"/>
      <c r="V478" s="27"/>
      <c r="W478" s="27"/>
      <c r="X478" s="34"/>
      <c r="Y478" s="33"/>
      <c r="Z478" s="28"/>
      <c r="AA478" s="26"/>
    </row>
    <row r="479" spans="1:27" x14ac:dyDescent="0.2">
      <c r="A479" s="36"/>
      <c r="B479" s="45"/>
      <c r="C479" s="26"/>
      <c r="D479" s="24"/>
      <c r="E479" s="26"/>
      <c r="F479" s="46"/>
      <c r="G479" s="46"/>
      <c r="H479" s="46"/>
      <c r="I479" s="24"/>
      <c r="J479" s="26"/>
      <c r="K479" s="26"/>
      <c r="L479" s="27"/>
      <c r="M479" s="27"/>
      <c r="N479" s="27"/>
      <c r="O479" s="27"/>
      <c r="P479" s="27"/>
      <c r="Q479" s="27"/>
      <c r="R479" s="27"/>
      <c r="S479" s="26"/>
      <c r="T479" s="26"/>
      <c r="U479" s="27"/>
      <c r="V479" s="27"/>
      <c r="W479" s="27"/>
      <c r="X479" s="34"/>
      <c r="Y479" s="33"/>
      <c r="Z479" s="28"/>
      <c r="AA479" s="26"/>
    </row>
    <row r="480" spans="1:27" x14ac:dyDescent="0.2">
      <c r="A480" s="36"/>
      <c r="B480" s="45"/>
      <c r="C480" s="26"/>
      <c r="D480" s="24"/>
      <c r="E480" s="26"/>
      <c r="F480" s="46"/>
      <c r="G480" s="46"/>
      <c r="H480" s="46"/>
      <c r="I480" s="24"/>
      <c r="J480" s="26"/>
      <c r="K480" s="26"/>
      <c r="L480" s="27"/>
      <c r="M480" s="27"/>
      <c r="N480" s="27"/>
      <c r="O480" s="27"/>
      <c r="P480" s="27"/>
      <c r="Q480" s="27"/>
      <c r="R480" s="27"/>
      <c r="S480" s="26"/>
      <c r="T480" s="26"/>
      <c r="U480" s="27"/>
      <c r="V480" s="27"/>
      <c r="W480" s="27"/>
      <c r="X480" s="34"/>
      <c r="Y480" s="33"/>
      <c r="Z480" s="28"/>
      <c r="AA480" s="26"/>
    </row>
    <row r="481" spans="1:27" x14ac:dyDescent="0.2">
      <c r="A481" s="36"/>
      <c r="B481" s="45"/>
      <c r="C481" s="26"/>
      <c r="D481" s="24"/>
      <c r="E481" s="26"/>
      <c r="F481" s="46"/>
      <c r="G481" s="46"/>
      <c r="H481" s="46"/>
      <c r="I481" s="24"/>
      <c r="J481" s="26"/>
      <c r="K481" s="26"/>
      <c r="L481" s="27"/>
      <c r="M481" s="27"/>
      <c r="N481" s="27"/>
      <c r="O481" s="27"/>
      <c r="P481" s="27"/>
      <c r="Q481" s="27"/>
      <c r="R481" s="27"/>
      <c r="S481" s="24"/>
      <c r="T481" s="26"/>
      <c r="U481" s="27"/>
      <c r="V481" s="27"/>
      <c r="W481" s="27"/>
      <c r="X481" s="34"/>
      <c r="Y481" s="33"/>
      <c r="Z481" s="28"/>
      <c r="AA481" s="24"/>
    </row>
    <row r="482" spans="1:27" x14ac:dyDescent="0.2">
      <c r="A482" s="36"/>
      <c r="B482" s="45"/>
      <c r="C482" s="26"/>
      <c r="D482" s="24"/>
      <c r="E482" s="26"/>
      <c r="F482" s="46"/>
      <c r="G482" s="46"/>
      <c r="H482" s="37"/>
      <c r="I482" s="24"/>
      <c r="J482" s="26"/>
      <c r="K482" s="26"/>
      <c r="L482" s="27"/>
      <c r="M482" s="27"/>
      <c r="N482" s="27"/>
      <c r="O482" s="27"/>
      <c r="P482" s="27"/>
      <c r="Q482" s="27"/>
      <c r="R482" s="27"/>
      <c r="S482" s="24"/>
      <c r="T482" s="26"/>
      <c r="U482" s="27"/>
      <c r="V482" s="27"/>
      <c r="W482" s="27"/>
      <c r="X482" s="34"/>
      <c r="Y482" s="33"/>
      <c r="Z482" s="28"/>
      <c r="AA482" s="24"/>
    </row>
    <row r="483" spans="1:27" x14ac:dyDescent="0.2">
      <c r="A483" s="36"/>
      <c r="B483" s="45"/>
      <c r="C483" s="26"/>
      <c r="D483" s="24"/>
      <c r="E483" s="26"/>
      <c r="F483" s="46"/>
      <c r="G483" s="46"/>
      <c r="H483" s="37"/>
      <c r="I483" s="24"/>
      <c r="J483" s="26"/>
      <c r="K483" s="26"/>
      <c r="L483" s="27"/>
      <c r="M483" s="27"/>
      <c r="N483" s="27"/>
      <c r="O483" s="27"/>
      <c r="P483" s="27"/>
      <c r="Q483" s="27"/>
      <c r="R483" s="27"/>
      <c r="S483" s="26"/>
      <c r="T483" s="26"/>
      <c r="U483" s="27"/>
      <c r="V483" s="27"/>
      <c r="W483" s="27"/>
      <c r="X483" s="34"/>
      <c r="Y483" s="33"/>
      <c r="Z483" s="28"/>
      <c r="AA483" s="26"/>
    </row>
    <row r="484" spans="1:27" x14ac:dyDescent="0.2">
      <c r="A484" s="36"/>
      <c r="B484" s="45"/>
      <c r="C484" s="26"/>
      <c r="D484" s="24"/>
      <c r="E484" s="26"/>
      <c r="F484" s="46"/>
      <c r="G484" s="46"/>
      <c r="H484" s="37"/>
      <c r="I484" s="24"/>
      <c r="J484" s="26"/>
      <c r="K484" s="26"/>
      <c r="L484" s="27"/>
      <c r="M484" s="27"/>
      <c r="N484" s="27"/>
      <c r="O484" s="27"/>
      <c r="P484" s="27"/>
      <c r="Q484" s="27"/>
      <c r="R484" s="27"/>
      <c r="S484" s="24"/>
      <c r="T484" s="26"/>
      <c r="U484" s="27"/>
      <c r="V484" s="27"/>
      <c r="W484" s="27"/>
      <c r="X484" s="34"/>
      <c r="Y484" s="33"/>
      <c r="Z484" s="28"/>
      <c r="AA484" s="24"/>
    </row>
    <row r="485" spans="1:27" x14ac:dyDescent="0.2">
      <c r="A485" s="36"/>
      <c r="B485" s="45"/>
      <c r="C485" s="26"/>
      <c r="D485" s="24"/>
      <c r="E485" s="26"/>
      <c r="F485" s="46"/>
      <c r="G485" s="46"/>
      <c r="H485" s="37"/>
      <c r="I485" s="24"/>
      <c r="J485" s="26"/>
      <c r="K485" s="26"/>
      <c r="L485" s="27"/>
      <c r="M485" s="27"/>
      <c r="N485" s="27"/>
      <c r="O485" s="27"/>
      <c r="P485" s="27"/>
      <c r="Q485" s="27"/>
      <c r="R485" s="27"/>
      <c r="S485" s="26"/>
      <c r="T485" s="26"/>
      <c r="U485" s="27"/>
      <c r="V485" s="27"/>
      <c r="W485" s="27"/>
      <c r="X485" s="34"/>
      <c r="Y485" s="33"/>
      <c r="Z485" s="28"/>
      <c r="AA485" s="26"/>
    </row>
    <row r="486" spans="1:27" x14ac:dyDescent="0.2">
      <c r="A486" s="36"/>
      <c r="B486" s="45"/>
      <c r="C486" s="24"/>
      <c r="D486" s="24"/>
      <c r="E486" s="26"/>
      <c r="F486" s="46"/>
      <c r="G486" s="46"/>
      <c r="H486" s="37"/>
      <c r="I486" s="24"/>
      <c r="J486" s="26"/>
      <c r="K486" s="26"/>
      <c r="L486" s="27"/>
      <c r="M486" s="27"/>
      <c r="N486" s="27"/>
      <c r="O486" s="27"/>
      <c r="P486" s="27"/>
      <c r="Q486" s="27"/>
      <c r="R486" s="27"/>
      <c r="S486" s="26"/>
      <c r="T486" s="26"/>
      <c r="U486" s="27"/>
      <c r="V486" s="27"/>
      <c r="W486" s="27"/>
      <c r="X486" s="34"/>
      <c r="Y486" s="33"/>
      <c r="Z486" s="28"/>
      <c r="AA486" s="26"/>
    </row>
    <row r="487" spans="1:27" x14ac:dyDescent="0.2">
      <c r="A487" s="36"/>
      <c r="B487" s="45"/>
      <c r="C487" s="26"/>
      <c r="D487" s="24"/>
      <c r="E487" s="26"/>
      <c r="F487" s="46"/>
      <c r="G487" s="46"/>
      <c r="H487" s="37"/>
      <c r="I487" s="24"/>
      <c r="J487" s="26"/>
      <c r="K487" s="26"/>
      <c r="L487" s="27"/>
      <c r="M487" s="27"/>
      <c r="N487" s="27"/>
      <c r="O487" s="27"/>
      <c r="P487" s="27"/>
      <c r="Q487" s="27"/>
      <c r="R487" s="27"/>
      <c r="S487" s="24"/>
      <c r="T487" s="26"/>
      <c r="U487" s="27"/>
      <c r="V487" s="27"/>
      <c r="W487" s="27"/>
      <c r="X487" s="34"/>
      <c r="Y487" s="33"/>
      <c r="Z487" s="28"/>
      <c r="AA487" s="24"/>
    </row>
    <row r="488" spans="1:27" x14ac:dyDescent="0.2">
      <c r="A488" s="36"/>
      <c r="B488" s="45"/>
      <c r="C488" s="26"/>
      <c r="D488" s="24"/>
      <c r="E488" s="26"/>
      <c r="F488" s="46"/>
      <c r="G488" s="46"/>
      <c r="H488" s="37"/>
      <c r="I488" s="24"/>
      <c r="J488" s="26"/>
      <c r="K488" s="26"/>
      <c r="L488" s="27"/>
      <c r="M488" s="27"/>
      <c r="N488" s="27"/>
      <c r="O488" s="27"/>
      <c r="P488" s="27"/>
      <c r="Q488" s="27"/>
      <c r="R488" s="27"/>
      <c r="S488" s="24"/>
      <c r="T488" s="26"/>
      <c r="U488" s="27"/>
      <c r="V488" s="27"/>
      <c r="W488" s="27"/>
      <c r="X488" s="34"/>
      <c r="Y488" s="33"/>
      <c r="Z488" s="28"/>
      <c r="AA488" s="24"/>
    </row>
    <row r="489" spans="1:27" x14ac:dyDescent="0.2">
      <c r="A489" s="36"/>
      <c r="B489" s="45"/>
      <c r="C489" s="26"/>
      <c r="D489" s="24"/>
      <c r="E489" s="26"/>
      <c r="F489" s="46"/>
      <c r="G489" s="46"/>
      <c r="H489" s="37"/>
      <c r="I489" s="24"/>
      <c r="J489" s="26"/>
      <c r="K489" s="26"/>
      <c r="L489" s="27"/>
      <c r="M489" s="27"/>
      <c r="N489" s="27"/>
      <c r="O489" s="27"/>
      <c r="P489" s="27"/>
      <c r="Q489" s="27"/>
      <c r="R489" s="27"/>
      <c r="S489" s="26"/>
      <c r="T489" s="26"/>
      <c r="U489" s="27"/>
      <c r="V489" s="27"/>
      <c r="W489" s="27"/>
      <c r="X489" s="34"/>
      <c r="Y489" s="33"/>
      <c r="Z489" s="28"/>
      <c r="AA489" s="26"/>
    </row>
    <row r="490" spans="1:27" x14ac:dyDescent="0.2">
      <c r="A490" s="36"/>
      <c r="B490" s="45"/>
      <c r="C490" s="26"/>
      <c r="D490" s="24"/>
      <c r="E490" s="26"/>
      <c r="F490" s="46"/>
      <c r="G490" s="46"/>
      <c r="H490" s="37"/>
      <c r="I490" s="24"/>
      <c r="J490" s="26"/>
      <c r="K490" s="26"/>
      <c r="L490" s="27"/>
      <c r="M490" s="27"/>
      <c r="N490" s="27"/>
      <c r="O490" s="27"/>
      <c r="P490" s="27"/>
      <c r="Q490" s="27"/>
      <c r="R490" s="27"/>
      <c r="S490" s="26"/>
      <c r="T490" s="26"/>
      <c r="U490" s="27"/>
      <c r="V490" s="27"/>
      <c r="W490" s="27"/>
      <c r="X490" s="34"/>
      <c r="Y490" s="33"/>
      <c r="Z490" s="28"/>
      <c r="AA490" s="26"/>
    </row>
    <row r="491" spans="1:27" x14ac:dyDescent="0.2">
      <c r="A491" s="36"/>
      <c r="B491" s="45"/>
      <c r="C491" s="26"/>
      <c r="D491" s="24"/>
      <c r="E491" s="26"/>
      <c r="F491" s="46"/>
      <c r="G491" s="46"/>
      <c r="H491" s="37"/>
      <c r="I491" s="24"/>
      <c r="J491" s="26"/>
      <c r="K491" s="26"/>
      <c r="L491" s="27"/>
      <c r="M491" s="27"/>
      <c r="N491" s="27"/>
      <c r="O491" s="27"/>
      <c r="P491" s="27"/>
      <c r="Q491" s="27"/>
      <c r="R491" s="27"/>
      <c r="S491" s="26"/>
      <c r="T491" s="26"/>
      <c r="U491" s="27"/>
      <c r="V491" s="27"/>
      <c r="W491" s="27"/>
      <c r="X491" s="34"/>
      <c r="Y491" s="33"/>
      <c r="Z491" s="28"/>
      <c r="AA491" s="26"/>
    </row>
    <row r="492" spans="1:27" x14ac:dyDescent="0.2">
      <c r="A492" s="36"/>
      <c r="B492" s="45"/>
      <c r="C492" s="26"/>
      <c r="D492" s="24"/>
      <c r="E492" s="26"/>
      <c r="F492" s="46"/>
      <c r="G492" s="46"/>
      <c r="H492" s="37"/>
      <c r="I492" s="24"/>
      <c r="J492" s="26"/>
      <c r="K492" s="26"/>
      <c r="L492" s="27"/>
      <c r="M492" s="27"/>
      <c r="N492" s="27"/>
      <c r="O492" s="27"/>
      <c r="P492" s="27"/>
      <c r="Q492" s="27"/>
      <c r="R492" s="27"/>
      <c r="S492" s="26"/>
      <c r="T492" s="26"/>
      <c r="U492" s="27"/>
      <c r="V492" s="27"/>
      <c r="W492" s="27"/>
      <c r="X492" s="34"/>
      <c r="Y492" s="33"/>
      <c r="Z492" s="28"/>
      <c r="AA492" s="26"/>
    </row>
    <row r="493" spans="1:27" x14ac:dyDescent="0.2">
      <c r="A493" s="36"/>
      <c r="B493" s="45"/>
      <c r="C493" s="26"/>
      <c r="D493" s="24"/>
      <c r="E493" s="26"/>
      <c r="F493" s="46"/>
      <c r="G493" s="46"/>
      <c r="H493" s="37"/>
      <c r="I493" s="24"/>
      <c r="J493" s="26"/>
      <c r="K493" s="26"/>
      <c r="L493" s="27"/>
      <c r="M493" s="27"/>
      <c r="N493" s="27"/>
      <c r="O493" s="27"/>
      <c r="P493" s="27"/>
      <c r="Q493" s="27"/>
      <c r="R493" s="27"/>
      <c r="S493" s="26"/>
      <c r="T493" s="26"/>
      <c r="U493" s="27"/>
      <c r="V493" s="27"/>
      <c r="W493" s="27"/>
      <c r="X493" s="34"/>
      <c r="Y493" s="33"/>
      <c r="Z493" s="28"/>
      <c r="AA493" s="26"/>
    </row>
    <row r="494" spans="1:27" x14ac:dyDescent="0.2">
      <c r="A494" s="36"/>
      <c r="B494" s="45"/>
      <c r="C494" s="26"/>
      <c r="D494" s="24"/>
      <c r="E494" s="26"/>
      <c r="F494" s="46"/>
      <c r="G494" s="46"/>
      <c r="H494" s="37"/>
      <c r="I494" s="24"/>
      <c r="J494" s="26"/>
      <c r="K494" s="26"/>
      <c r="L494" s="27"/>
      <c r="M494" s="27"/>
      <c r="N494" s="27"/>
      <c r="O494" s="27"/>
      <c r="P494" s="27"/>
      <c r="Q494" s="27"/>
      <c r="R494" s="27"/>
      <c r="S494" s="24"/>
      <c r="T494" s="26"/>
      <c r="U494" s="27"/>
      <c r="V494" s="27"/>
      <c r="W494" s="27"/>
      <c r="X494" s="34"/>
      <c r="Y494" s="33"/>
      <c r="Z494" s="28"/>
      <c r="AA494" s="24"/>
    </row>
    <row r="495" spans="1:27" x14ac:dyDescent="0.2">
      <c r="A495" s="36"/>
      <c r="B495" s="45"/>
      <c r="C495" s="26"/>
      <c r="D495" s="24"/>
      <c r="E495" s="26"/>
      <c r="F495" s="46"/>
      <c r="G495" s="46"/>
      <c r="H495" s="37"/>
      <c r="I495" s="24"/>
      <c r="J495" s="26"/>
      <c r="K495" s="26"/>
      <c r="L495" s="27"/>
      <c r="M495" s="27"/>
      <c r="N495" s="27"/>
      <c r="O495" s="27"/>
      <c r="P495" s="27"/>
      <c r="Q495" s="27"/>
      <c r="R495" s="27"/>
      <c r="S495" s="24"/>
      <c r="T495" s="26"/>
      <c r="U495" s="27"/>
      <c r="V495" s="27"/>
      <c r="W495" s="27"/>
      <c r="X495" s="34"/>
      <c r="Y495" s="33"/>
      <c r="Z495" s="28"/>
      <c r="AA495" s="24"/>
    </row>
    <row r="496" spans="1:27" x14ac:dyDescent="0.2">
      <c r="A496" s="36"/>
      <c r="B496" s="45"/>
      <c r="C496" s="26"/>
      <c r="D496" s="24"/>
      <c r="E496" s="26"/>
      <c r="F496" s="46"/>
      <c r="G496" s="46"/>
      <c r="H496" s="37"/>
      <c r="I496" s="24"/>
      <c r="J496" s="26"/>
      <c r="K496" s="26"/>
      <c r="L496" s="27"/>
      <c r="M496" s="27"/>
      <c r="N496" s="27"/>
      <c r="O496" s="27"/>
      <c r="P496" s="27"/>
      <c r="Q496" s="27"/>
      <c r="R496" s="27"/>
      <c r="S496" s="24"/>
      <c r="T496" s="26"/>
      <c r="U496" s="27"/>
      <c r="V496" s="27"/>
      <c r="W496" s="27"/>
      <c r="X496" s="34"/>
      <c r="Y496" s="33"/>
      <c r="Z496" s="28"/>
      <c r="AA496" s="24"/>
    </row>
    <row r="497" spans="1:27" x14ac:dyDescent="0.2">
      <c r="A497" s="36"/>
      <c r="B497" s="45"/>
      <c r="C497" s="26"/>
      <c r="D497" s="24"/>
      <c r="E497" s="26"/>
      <c r="F497" s="46"/>
      <c r="G497" s="46"/>
      <c r="H497" s="37"/>
      <c r="I497" s="24"/>
      <c r="J497" s="26"/>
      <c r="K497" s="26"/>
      <c r="L497" s="27"/>
      <c r="M497" s="27"/>
      <c r="N497" s="27"/>
      <c r="O497" s="27"/>
      <c r="P497" s="27"/>
      <c r="Q497" s="27"/>
      <c r="R497" s="27"/>
      <c r="S497" s="24"/>
      <c r="T497" s="26"/>
      <c r="U497" s="27"/>
      <c r="V497" s="27"/>
      <c r="W497" s="27"/>
      <c r="X497" s="34"/>
      <c r="Y497" s="33"/>
      <c r="Z497" s="28"/>
      <c r="AA497" s="24"/>
    </row>
    <row r="498" spans="1:27" x14ac:dyDescent="0.2">
      <c r="A498" s="36"/>
      <c r="B498" s="45"/>
      <c r="C498" s="26"/>
      <c r="D498" s="24"/>
      <c r="E498" s="26"/>
      <c r="F498" s="46"/>
      <c r="G498" s="46"/>
      <c r="H498" s="37"/>
      <c r="I498" s="24"/>
      <c r="J498" s="26"/>
      <c r="K498" s="26"/>
      <c r="L498" s="27"/>
      <c r="M498" s="27"/>
      <c r="N498" s="27"/>
      <c r="O498" s="27"/>
      <c r="P498" s="27"/>
      <c r="Q498" s="27"/>
      <c r="R498" s="27"/>
      <c r="S498" s="26"/>
      <c r="T498" s="26"/>
      <c r="U498" s="27"/>
      <c r="V498" s="27"/>
      <c r="W498" s="27"/>
      <c r="X498" s="34"/>
      <c r="Y498" s="33"/>
      <c r="Z498" s="28"/>
      <c r="AA498" s="26"/>
    </row>
    <row r="499" spans="1:27" x14ac:dyDescent="0.2">
      <c r="A499" s="36"/>
      <c r="B499" s="45"/>
      <c r="C499" s="26"/>
      <c r="D499" s="24"/>
      <c r="E499" s="26"/>
      <c r="F499" s="46"/>
      <c r="G499" s="46"/>
      <c r="H499" s="37"/>
      <c r="I499" s="24"/>
      <c r="J499" s="26"/>
      <c r="K499" s="26"/>
      <c r="L499" s="27"/>
      <c r="M499" s="27"/>
      <c r="N499" s="27"/>
      <c r="O499" s="27"/>
      <c r="P499" s="27"/>
      <c r="Q499" s="27"/>
      <c r="R499" s="27"/>
      <c r="S499" s="26"/>
      <c r="T499" s="26"/>
      <c r="U499" s="27"/>
      <c r="V499" s="27"/>
      <c r="W499" s="27"/>
      <c r="X499" s="34"/>
      <c r="Y499" s="33"/>
      <c r="Z499" s="28"/>
      <c r="AA499" s="26"/>
    </row>
    <row r="500" spans="1:27" x14ac:dyDescent="0.2">
      <c r="A500" s="36"/>
      <c r="B500" s="45"/>
      <c r="C500" s="26"/>
      <c r="D500" s="24"/>
      <c r="E500" s="26"/>
      <c r="F500" s="46"/>
      <c r="G500" s="46"/>
      <c r="H500" s="37"/>
      <c r="I500" s="24"/>
      <c r="J500" s="26"/>
      <c r="K500" s="26"/>
      <c r="L500" s="27"/>
      <c r="M500" s="27"/>
      <c r="N500" s="27"/>
      <c r="O500" s="27"/>
      <c r="P500" s="27"/>
      <c r="Q500" s="27"/>
      <c r="R500" s="27"/>
      <c r="S500" s="24"/>
      <c r="T500" s="26"/>
      <c r="U500" s="27"/>
      <c r="V500" s="27"/>
      <c r="W500" s="27"/>
      <c r="X500" s="34"/>
      <c r="Y500" s="33"/>
      <c r="Z500" s="28"/>
      <c r="AA500" s="24"/>
    </row>
    <row r="501" spans="1:27" x14ac:dyDescent="0.2">
      <c r="A501" s="36"/>
      <c r="B501" s="45"/>
      <c r="C501" s="26"/>
      <c r="D501" s="24"/>
      <c r="E501" s="26"/>
      <c r="F501" s="46"/>
      <c r="G501" s="46"/>
      <c r="H501" s="37"/>
      <c r="I501" s="24"/>
      <c r="J501" s="26"/>
      <c r="K501" s="26"/>
      <c r="L501" s="27"/>
      <c r="M501" s="27"/>
      <c r="N501" s="27"/>
      <c r="O501" s="27"/>
      <c r="P501" s="27"/>
      <c r="Q501" s="27"/>
      <c r="R501" s="27"/>
      <c r="S501" s="24"/>
      <c r="T501" s="26"/>
      <c r="U501" s="27"/>
      <c r="V501" s="27"/>
      <c r="W501" s="27"/>
      <c r="X501" s="34"/>
      <c r="Y501" s="33"/>
      <c r="Z501" s="28"/>
      <c r="AA501" s="24"/>
    </row>
    <row r="502" spans="1:27" x14ac:dyDescent="0.2">
      <c r="A502" s="36"/>
      <c r="B502" s="45"/>
      <c r="C502" s="26"/>
      <c r="D502" s="24"/>
      <c r="E502" s="26"/>
      <c r="F502" s="46"/>
      <c r="G502" s="46"/>
      <c r="H502" s="37"/>
      <c r="I502" s="24"/>
      <c r="J502" s="26"/>
      <c r="K502" s="26"/>
      <c r="L502" s="27"/>
      <c r="M502" s="27"/>
      <c r="N502" s="27"/>
      <c r="O502" s="27"/>
      <c r="P502" s="27"/>
      <c r="Q502" s="27"/>
      <c r="R502" s="27"/>
      <c r="S502" s="24"/>
      <c r="T502" s="26"/>
      <c r="U502" s="27"/>
      <c r="V502" s="27"/>
      <c r="W502" s="27"/>
      <c r="X502" s="34"/>
      <c r="Y502" s="33"/>
      <c r="Z502" s="28"/>
      <c r="AA502" s="24"/>
    </row>
    <row r="503" spans="1:27" x14ac:dyDescent="0.2">
      <c r="A503" s="36"/>
      <c r="B503" s="45"/>
      <c r="C503" s="26"/>
      <c r="D503" s="24"/>
      <c r="E503" s="26"/>
      <c r="F503" s="46"/>
      <c r="G503" s="46"/>
      <c r="H503" s="37"/>
      <c r="I503" s="24"/>
      <c r="J503" s="26"/>
      <c r="K503" s="26"/>
      <c r="L503" s="27"/>
      <c r="M503" s="27"/>
      <c r="N503" s="27"/>
      <c r="O503" s="27"/>
      <c r="P503" s="27"/>
      <c r="Q503" s="27"/>
      <c r="R503" s="27"/>
      <c r="S503" s="24"/>
      <c r="T503" s="26"/>
      <c r="U503" s="27"/>
      <c r="V503" s="27"/>
      <c r="W503" s="27"/>
      <c r="X503" s="34"/>
      <c r="Y503" s="33"/>
      <c r="Z503" s="28"/>
      <c r="AA503" s="24"/>
    </row>
    <row r="504" spans="1:27" x14ac:dyDescent="0.2">
      <c r="A504" s="36"/>
      <c r="B504" s="45"/>
      <c r="C504" s="26"/>
      <c r="D504" s="24"/>
      <c r="E504" s="26"/>
      <c r="F504" s="46"/>
      <c r="G504" s="46"/>
      <c r="H504" s="37"/>
      <c r="I504" s="24"/>
      <c r="J504" s="26"/>
      <c r="K504" s="26"/>
      <c r="L504" s="27"/>
      <c r="M504" s="27"/>
      <c r="N504" s="27"/>
      <c r="O504" s="27"/>
      <c r="P504" s="27"/>
      <c r="Q504" s="27"/>
      <c r="R504" s="27"/>
      <c r="S504" s="24"/>
      <c r="T504" s="26"/>
      <c r="U504" s="27"/>
      <c r="V504" s="27"/>
      <c r="W504" s="27"/>
      <c r="X504" s="34"/>
      <c r="Y504" s="33"/>
      <c r="Z504" s="28"/>
      <c r="AA504" s="24"/>
    </row>
    <row r="505" spans="1:27" x14ac:dyDescent="0.2">
      <c r="A505" s="36"/>
      <c r="B505" s="45"/>
      <c r="C505" s="26"/>
      <c r="D505" s="24"/>
      <c r="E505" s="26"/>
      <c r="F505" s="46"/>
      <c r="G505" s="46"/>
      <c r="H505" s="37"/>
      <c r="I505" s="24"/>
      <c r="J505" s="26"/>
      <c r="K505" s="26"/>
      <c r="L505" s="27"/>
      <c r="M505" s="27"/>
      <c r="N505" s="27"/>
      <c r="O505" s="27"/>
      <c r="P505" s="27"/>
      <c r="Q505" s="27"/>
      <c r="R505" s="27"/>
      <c r="S505" s="24"/>
      <c r="T505" s="26"/>
      <c r="U505" s="27"/>
      <c r="V505" s="27"/>
      <c r="W505" s="27"/>
      <c r="X505" s="34"/>
      <c r="Y505" s="33"/>
      <c r="Z505" s="28"/>
      <c r="AA505" s="24"/>
    </row>
    <row r="506" spans="1:27" x14ac:dyDescent="0.2">
      <c r="A506" s="36"/>
      <c r="B506" s="45"/>
      <c r="C506" s="26"/>
      <c r="D506" s="24"/>
      <c r="E506" s="26"/>
      <c r="F506" s="46"/>
      <c r="G506" s="46"/>
      <c r="H506" s="37"/>
      <c r="I506" s="24"/>
      <c r="J506" s="26"/>
      <c r="K506" s="26"/>
      <c r="L506" s="27"/>
      <c r="M506" s="27"/>
      <c r="N506" s="27"/>
      <c r="O506" s="27"/>
      <c r="P506" s="27"/>
      <c r="Q506" s="27"/>
      <c r="R506" s="27"/>
      <c r="S506" s="26"/>
      <c r="T506" s="26"/>
      <c r="U506" s="27"/>
      <c r="V506" s="27"/>
      <c r="W506" s="27"/>
      <c r="X506" s="34"/>
      <c r="Y506" s="33"/>
      <c r="Z506" s="28"/>
      <c r="AA506" s="26"/>
    </row>
    <row r="507" spans="1:27" x14ac:dyDescent="0.2">
      <c r="A507" s="36"/>
      <c r="B507" s="45"/>
      <c r="C507" s="26"/>
      <c r="D507" s="24"/>
      <c r="E507" s="26"/>
      <c r="F507" s="46"/>
      <c r="G507" s="46"/>
      <c r="H507" s="37"/>
      <c r="I507" s="24"/>
      <c r="J507" s="26"/>
      <c r="K507" s="26"/>
      <c r="L507" s="27"/>
      <c r="M507" s="27"/>
      <c r="N507" s="27"/>
      <c r="O507" s="27"/>
      <c r="P507" s="27"/>
      <c r="Q507" s="27"/>
      <c r="R507" s="27"/>
      <c r="S507" s="24"/>
      <c r="T507" s="26"/>
      <c r="U507" s="27"/>
      <c r="V507" s="27"/>
      <c r="W507" s="27"/>
      <c r="X507" s="34"/>
      <c r="Y507" s="33"/>
      <c r="Z507" s="28"/>
      <c r="AA507" s="24"/>
    </row>
    <row r="508" spans="1:27" x14ac:dyDescent="0.2">
      <c r="A508" s="36"/>
      <c r="B508" s="45"/>
      <c r="C508" s="26"/>
      <c r="D508" s="24"/>
      <c r="E508" s="26"/>
      <c r="F508" s="46"/>
      <c r="G508" s="46"/>
      <c r="H508" s="37"/>
      <c r="I508" s="24"/>
      <c r="J508" s="26"/>
      <c r="K508" s="26"/>
      <c r="L508" s="27"/>
      <c r="M508" s="27"/>
      <c r="N508" s="27"/>
      <c r="O508" s="27"/>
      <c r="P508" s="27"/>
      <c r="Q508" s="27"/>
      <c r="R508" s="27"/>
      <c r="S508" s="24"/>
      <c r="T508" s="26"/>
      <c r="U508" s="27"/>
      <c r="V508" s="27"/>
      <c r="W508" s="27"/>
      <c r="X508" s="34"/>
      <c r="Y508" s="33"/>
      <c r="Z508" s="28"/>
      <c r="AA508" s="24"/>
    </row>
    <row r="509" spans="1:27" x14ac:dyDescent="0.2">
      <c r="A509" s="36"/>
      <c r="B509" s="45"/>
      <c r="C509" s="26"/>
      <c r="D509" s="24"/>
      <c r="E509" s="26"/>
      <c r="F509" s="46"/>
      <c r="G509" s="46"/>
      <c r="H509" s="37"/>
      <c r="I509" s="24"/>
      <c r="J509" s="26"/>
      <c r="K509" s="26"/>
      <c r="L509" s="27"/>
      <c r="M509" s="27"/>
      <c r="N509" s="27"/>
      <c r="O509" s="27"/>
      <c r="P509" s="27"/>
      <c r="Q509" s="27"/>
      <c r="R509" s="27"/>
      <c r="S509" s="26"/>
      <c r="T509" s="26"/>
      <c r="U509" s="27"/>
      <c r="V509" s="27"/>
      <c r="W509" s="27"/>
      <c r="X509" s="34"/>
      <c r="Y509" s="33"/>
      <c r="Z509" s="28"/>
      <c r="AA509" s="24"/>
    </row>
    <row r="510" spans="1:27" x14ac:dyDescent="0.2">
      <c r="A510" s="36"/>
      <c r="B510" s="45"/>
      <c r="C510" s="26"/>
      <c r="D510" s="24"/>
      <c r="E510" s="26"/>
      <c r="F510" s="46"/>
      <c r="G510" s="46"/>
      <c r="H510" s="37"/>
      <c r="I510" s="24"/>
      <c r="J510" s="26"/>
      <c r="K510" s="26"/>
      <c r="L510" s="27"/>
      <c r="M510" s="27"/>
      <c r="N510" s="27"/>
      <c r="O510" s="27"/>
      <c r="P510" s="27"/>
      <c r="Q510" s="27"/>
      <c r="R510" s="27"/>
      <c r="S510" s="24"/>
      <c r="T510" s="26"/>
      <c r="U510" s="27"/>
      <c r="V510" s="27"/>
      <c r="W510" s="27"/>
      <c r="X510" s="34"/>
      <c r="Y510" s="33"/>
      <c r="Z510" s="28"/>
      <c r="AA510" s="24"/>
    </row>
    <row r="511" spans="1:27" x14ac:dyDescent="0.2">
      <c r="A511" s="36"/>
      <c r="B511" s="45"/>
      <c r="C511" s="26"/>
      <c r="D511" s="24"/>
      <c r="E511" s="26"/>
      <c r="F511" s="46"/>
      <c r="G511" s="46"/>
      <c r="H511" s="37"/>
      <c r="I511" s="24"/>
      <c r="J511" s="26"/>
      <c r="K511" s="26"/>
      <c r="L511" s="27"/>
      <c r="M511" s="27"/>
      <c r="N511" s="27"/>
      <c r="O511" s="27"/>
      <c r="P511" s="27"/>
      <c r="Q511" s="27"/>
      <c r="R511" s="27"/>
      <c r="S511" s="24"/>
      <c r="T511" s="26"/>
      <c r="U511" s="27"/>
      <c r="V511" s="27"/>
      <c r="W511" s="27"/>
      <c r="X511" s="34"/>
      <c r="Y511" s="33"/>
      <c r="Z511" s="28"/>
      <c r="AA511" s="26"/>
    </row>
    <row r="512" spans="1:27" x14ac:dyDescent="0.2">
      <c r="A512" s="36"/>
      <c r="B512" s="45"/>
      <c r="C512" s="26"/>
      <c r="D512" s="24"/>
      <c r="E512" s="26"/>
      <c r="F512" s="46"/>
      <c r="G512" s="46"/>
      <c r="H512" s="37"/>
      <c r="I512" s="24"/>
      <c r="J512" s="26"/>
      <c r="K512" s="26"/>
      <c r="L512" s="27"/>
      <c r="M512" s="27"/>
      <c r="N512" s="27"/>
      <c r="O512" s="27"/>
      <c r="P512" s="27"/>
      <c r="Q512" s="27"/>
      <c r="R512" s="27"/>
      <c r="S512" s="26"/>
      <c r="T512" s="26"/>
      <c r="U512" s="27"/>
      <c r="V512" s="27"/>
      <c r="W512" s="27"/>
      <c r="X512" s="34"/>
      <c r="Y512" s="33"/>
      <c r="Z512" s="28"/>
      <c r="AA512" s="26"/>
    </row>
    <row r="513" spans="1:27" x14ac:dyDescent="0.2">
      <c r="A513" s="36"/>
      <c r="B513" s="45"/>
      <c r="C513" s="26"/>
      <c r="D513" s="24"/>
      <c r="E513" s="26"/>
      <c r="F513" s="46"/>
      <c r="G513" s="46"/>
      <c r="H513" s="37"/>
      <c r="I513" s="24"/>
      <c r="J513" s="26"/>
      <c r="K513" s="26"/>
      <c r="L513" s="27"/>
      <c r="M513" s="27"/>
      <c r="N513" s="27"/>
      <c r="O513" s="27"/>
      <c r="P513" s="27"/>
      <c r="Q513" s="27"/>
      <c r="R513" s="27"/>
      <c r="S513" s="24"/>
      <c r="T513" s="26"/>
      <c r="U513" s="27"/>
      <c r="V513" s="27"/>
      <c r="W513" s="27"/>
      <c r="X513" s="34"/>
      <c r="Y513" s="33"/>
      <c r="Z513" s="28"/>
      <c r="AA513" s="24"/>
    </row>
    <row r="514" spans="1:27" x14ac:dyDescent="0.2">
      <c r="A514" s="36"/>
      <c r="B514" s="45"/>
      <c r="C514" s="26"/>
      <c r="D514" s="24"/>
      <c r="E514" s="26"/>
      <c r="F514" s="46"/>
      <c r="G514" s="46"/>
      <c r="H514" s="37"/>
      <c r="I514" s="24"/>
      <c r="J514" s="26"/>
      <c r="K514" s="26"/>
      <c r="L514" s="27"/>
      <c r="M514" s="27"/>
      <c r="N514" s="27"/>
      <c r="O514" s="27"/>
      <c r="P514" s="27"/>
      <c r="Q514" s="27"/>
      <c r="R514" s="27"/>
      <c r="S514" s="24"/>
      <c r="T514" s="26"/>
      <c r="U514" s="27"/>
      <c r="V514" s="27"/>
      <c r="W514" s="27"/>
      <c r="X514" s="34"/>
      <c r="Y514" s="33"/>
      <c r="Z514" s="28"/>
      <c r="AA514" s="24"/>
    </row>
    <row r="515" spans="1:27" x14ac:dyDescent="0.2">
      <c r="A515" s="36"/>
      <c r="B515" s="45"/>
      <c r="C515" s="26"/>
      <c r="D515" s="24"/>
      <c r="E515" s="26"/>
      <c r="F515" s="46"/>
      <c r="G515" s="46"/>
      <c r="H515" s="37"/>
      <c r="I515" s="24"/>
      <c r="J515" s="26"/>
      <c r="K515" s="26"/>
      <c r="L515" s="27"/>
      <c r="M515" s="27"/>
      <c r="N515" s="27"/>
      <c r="O515" s="27"/>
      <c r="P515" s="27"/>
      <c r="Q515" s="27"/>
      <c r="R515" s="27"/>
      <c r="S515" s="24"/>
      <c r="T515" s="26"/>
      <c r="U515" s="27"/>
      <c r="V515" s="27"/>
      <c r="W515" s="27"/>
      <c r="X515" s="34"/>
      <c r="Y515" s="33"/>
      <c r="Z515" s="28"/>
      <c r="AA515" s="24"/>
    </row>
    <row r="516" spans="1:27" x14ac:dyDescent="0.2">
      <c r="A516" s="36"/>
      <c r="B516" s="45"/>
      <c r="C516" s="26"/>
      <c r="D516" s="24"/>
      <c r="E516" s="26"/>
      <c r="F516" s="46"/>
      <c r="G516" s="46"/>
      <c r="H516" s="37"/>
      <c r="I516" s="24"/>
      <c r="J516" s="26"/>
      <c r="K516" s="26"/>
      <c r="L516" s="27"/>
      <c r="M516" s="27"/>
      <c r="N516" s="27"/>
      <c r="O516" s="27"/>
      <c r="P516" s="27"/>
      <c r="Q516" s="27"/>
      <c r="R516" s="27"/>
      <c r="S516" s="24"/>
      <c r="T516" s="26"/>
      <c r="U516" s="27"/>
      <c r="V516" s="27"/>
      <c r="W516" s="27"/>
      <c r="X516" s="34"/>
      <c r="Y516" s="33"/>
      <c r="Z516" s="28"/>
      <c r="AA516" s="24"/>
    </row>
    <row r="517" spans="1:27" x14ac:dyDescent="0.2">
      <c r="A517" s="36"/>
      <c r="B517" s="45"/>
      <c r="C517" s="26"/>
      <c r="D517" s="24"/>
      <c r="E517" s="26"/>
      <c r="F517" s="46"/>
      <c r="G517" s="46"/>
      <c r="H517" s="37"/>
      <c r="I517" s="24"/>
      <c r="J517" s="26"/>
      <c r="K517" s="26"/>
      <c r="L517" s="27"/>
      <c r="M517" s="27"/>
      <c r="N517" s="27"/>
      <c r="O517" s="27"/>
      <c r="P517" s="27"/>
      <c r="Q517" s="27"/>
      <c r="R517" s="27"/>
      <c r="S517" s="24"/>
      <c r="T517" s="26"/>
      <c r="U517" s="27"/>
      <c r="V517" s="27"/>
      <c r="W517" s="27"/>
      <c r="X517" s="34"/>
      <c r="Y517" s="33"/>
      <c r="Z517" s="28"/>
      <c r="AA517" s="24"/>
    </row>
    <row r="518" spans="1:27" x14ac:dyDescent="0.2">
      <c r="A518" s="36"/>
      <c r="B518" s="45"/>
      <c r="C518" s="26"/>
      <c r="D518" s="24"/>
      <c r="E518" s="26"/>
      <c r="F518" s="46"/>
      <c r="G518" s="46"/>
      <c r="H518" s="37"/>
      <c r="I518" s="24"/>
      <c r="J518" s="26"/>
      <c r="K518" s="26"/>
      <c r="L518" s="27"/>
      <c r="M518" s="27"/>
      <c r="N518" s="27"/>
      <c r="O518" s="27"/>
      <c r="P518" s="27"/>
      <c r="Q518" s="27"/>
      <c r="R518" s="27"/>
      <c r="S518" s="24"/>
      <c r="T518" s="26"/>
      <c r="U518" s="27"/>
      <c r="V518" s="27"/>
      <c r="W518" s="27"/>
      <c r="X518" s="34"/>
      <c r="Y518" s="33"/>
      <c r="Z518" s="28"/>
      <c r="AA518" s="24"/>
    </row>
    <row r="519" spans="1:27" x14ac:dyDescent="0.2">
      <c r="A519" s="36"/>
      <c r="B519" s="45"/>
      <c r="C519" s="26"/>
      <c r="D519" s="24"/>
      <c r="E519" s="26"/>
      <c r="F519" s="46"/>
      <c r="G519" s="46"/>
      <c r="H519" s="37"/>
      <c r="I519" s="24"/>
      <c r="J519" s="26"/>
      <c r="K519" s="26"/>
      <c r="L519" s="27"/>
      <c r="M519" s="27"/>
      <c r="N519" s="27"/>
      <c r="O519" s="27"/>
      <c r="P519" s="27"/>
      <c r="Q519" s="27"/>
      <c r="R519" s="27"/>
      <c r="S519" s="24"/>
      <c r="T519" s="26"/>
      <c r="U519" s="27"/>
      <c r="V519" s="27"/>
      <c r="W519" s="27"/>
      <c r="X519" s="34"/>
      <c r="Y519" s="33"/>
      <c r="Z519" s="28"/>
      <c r="AA519" s="24"/>
    </row>
    <row r="520" spans="1:27" x14ac:dyDescent="0.2">
      <c r="A520" s="36"/>
      <c r="B520" s="45"/>
      <c r="C520" s="26"/>
      <c r="D520" s="24"/>
      <c r="E520" s="26"/>
      <c r="F520" s="46"/>
      <c r="G520" s="46"/>
      <c r="H520" s="37"/>
      <c r="I520" s="24"/>
      <c r="J520" s="26"/>
      <c r="K520" s="24"/>
      <c r="L520" s="27"/>
      <c r="M520" s="27"/>
      <c r="N520" s="27"/>
      <c r="O520" s="27"/>
      <c r="P520" s="27"/>
      <c r="Q520" s="27"/>
      <c r="R520" s="27"/>
      <c r="S520" s="24"/>
      <c r="T520" s="26"/>
      <c r="U520" s="27"/>
      <c r="V520" s="27"/>
      <c r="W520" s="27"/>
      <c r="X520" s="34"/>
      <c r="Y520" s="33"/>
      <c r="Z520" s="28"/>
      <c r="AA520" s="24"/>
    </row>
    <row r="521" spans="1:27" x14ac:dyDescent="0.2">
      <c r="A521" s="36"/>
      <c r="B521" s="45"/>
      <c r="C521" s="26"/>
      <c r="D521" s="24"/>
      <c r="E521" s="26"/>
      <c r="F521" s="46"/>
      <c r="G521" s="46"/>
      <c r="H521" s="37"/>
      <c r="I521" s="24"/>
      <c r="J521" s="26"/>
      <c r="K521" s="26"/>
      <c r="L521" s="27"/>
      <c r="M521" s="27"/>
      <c r="N521" s="27"/>
      <c r="O521" s="27"/>
      <c r="P521" s="27"/>
      <c r="Q521" s="27"/>
      <c r="R521" s="27"/>
      <c r="S521" s="24"/>
      <c r="T521" s="27"/>
      <c r="U521" s="27"/>
      <c r="V521" s="27"/>
      <c r="W521" s="27"/>
      <c r="X521" s="34"/>
      <c r="Y521" s="33"/>
      <c r="Z521" s="28"/>
      <c r="AA521" s="24"/>
    </row>
    <row r="522" spans="1:27" x14ac:dyDescent="0.2">
      <c r="A522" s="36"/>
      <c r="B522" s="45"/>
      <c r="C522" s="26"/>
      <c r="D522" s="24"/>
      <c r="E522" s="26"/>
      <c r="F522" s="46"/>
      <c r="G522" s="46"/>
      <c r="H522" s="47"/>
      <c r="I522" s="24"/>
      <c r="J522" s="26"/>
      <c r="K522" s="24"/>
      <c r="L522" s="27"/>
      <c r="M522" s="27"/>
      <c r="N522" s="27"/>
      <c r="O522" s="27"/>
      <c r="P522" s="27"/>
      <c r="Q522" s="27"/>
      <c r="R522" s="27"/>
      <c r="S522" s="24"/>
      <c r="T522" s="27"/>
      <c r="U522" s="27"/>
      <c r="V522" s="27"/>
      <c r="W522" s="27"/>
      <c r="X522" s="34"/>
      <c r="Y522" s="33"/>
      <c r="Z522" s="28"/>
      <c r="AA522" s="24"/>
    </row>
    <row r="523" spans="1:27" x14ac:dyDescent="0.2">
      <c r="A523" s="36"/>
      <c r="B523" s="24"/>
      <c r="C523" s="26"/>
      <c r="D523" s="24"/>
      <c r="E523" s="26"/>
      <c r="F523" s="24"/>
      <c r="G523" s="24"/>
      <c r="H523" s="37"/>
      <c r="I523" s="24"/>
      <c r="J523" s="26"/>
      <c r="K523" s="26"/>
      <c r="L523" s="27"/>
      <c r="M523" s="27"/>
      <c r="N523" s="27"/>
      <c r="O523" s="27"/>
      <c r="P523" s="27"/>
      <c r="Q523" s="27"/>
      <c r="R523" s="27"/>
      <c r="S523" s="24"/>
      <c r="T523" s="26"/>
      <c r="U523" s="27"/>
      <c r="V523" s="27"/>
      <c r="W523" s="27"/>
      <c r="X523" s="34"/>
      <c r="Y523" s="33"/>
      <c r="Z523" s="28"/>
      <c r="AA523" s="24"/>
    </row>
    <row r="524" spans="1:27" x14ac:dyDescent="0.2">
      <c r="A524" s="36"/>
      <c r="B524" s="24"/>
      <c r="C524" s="26"/>
      <c r="D524" s="24"/>
      <c r="E524" s="26"/>
      <c r="F524" s="24"/>
      <c r="G524" s="24"/>
      <c r="H524" s="47"/>
      <c r="I524" s="24"/>
      <c r="J524" s="26"/>
      <c r="K524" s="26"/>
      <c r="L524" s="27"/>
      <c r="M524" s="27"/>
      <c r="N524" s="27"/>
      <c r="O524" s="27"/>
      <c r="P524" s="27"/>
      <c r="Q524" s="27"/>
      <c r="R524" s="27"/>
      <c r="S524" s="24"/>
      <c r="T524" s="26"/>
      <c r="U524" s="27"/>
      <c r="V524" s="27"/>
      <c r="W524" s="27"/>
      <c r="X524" s="34"/>
      <c r="Y524" s="33"/>
      <c r="Z524" s="28"/>
      <c r="AA524" s="24"/>
    </row>
  </sheetData>
  <mergeCells count="1">
    <mergeCell ref="T1:Z1"/>
  </mergeCells>
  <phoneticPr fontId="1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 INPUT</vt:lpstr>
      <vt:lpstr>Futures or Placeholders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2017-10-02T10:42:29Z</dcterms:created>
  <dcterms:modified xsi:type="dcterms:W3CDTF">2026-08-01T11:59:31Z</dcterms:modified>
  <cp:category/>
  <cp:contentStatus/>
</cp:coreProperties>
</file>